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cuments\Mears Ashby PC\Accounts\2026-2027\"/>
    </mc:Choice>
  </mc:AlternateContent>
  <xr:revisionPtr revIDLastSave="0" documentId="13_ncr:1_{D23F80A9-21FA-44E5-B35B-068CA911C7DA}" xr6:coauthVersionLast="47" xr6:coauthVersionMax="47" xr10:uidLastSave="{00000000-0000-0000-0000-000000000000}"/>
  <bookViews>
    <workbookView xWindow="-108" yWindow="-108" windowWidth="23256" windowHeight="13896" tabRatio="596" activeTab="6" xr2:uid="{00000000-000D-0000-FFFF-FFFF00000000}"/>
  </bookViews>
  <sheets>
    <sheet name="Receipts" sheetId="3" r:id="rId1"/>
    <sheet name="Payments" sheetId="1" r:id="rId2"/>
    <sheet name="Deposit" sheetId="4" r:id="rId3"/>
    <sheet name="Summary" sheetId="2" r:id="rId4"/>
    <sheet name="Budget" sheetId="13" r:id="rId5"/>
    <sheet name="Sig Variance" sheetId="6" r:id="rId6"/>
    <sheet name="Bank Reconciliation" sheetId="7" r:id="rId7"/>
    <sheet name="Internal Audit" sheetId="8" r:id="rId8"/>
    <sheet name="External Audit" sheetId="9" r:id="rId9"/>
    <sheet name="VAT Claim" sheetId="11" r:id="rId10"/>
    <sheet name="Sheet1" sheetId="12" r:id="rId11"/>
  </sheets>
  <definedNames>
    <definedName name="_xlnm.Print_Area" localSheetId="1">Payments!$B$1:$AL$41</definedName>
    <definedName name="_xlnm.Print_Area" localSheetId="0">Receipts!$B$1:$M$20</definedName>
    <definedName name="_xlnm.Print_Area" localSheetId="5">'Sig Variance'!$A$1:$N$24</definedName>
    <definedName name="_xlnm.Print_Area" localSheetId="3">Summary!$A$2:$J$67</definedName>
    <definedName name="_xlnm.Print_Titles" localSheetId="1">Payments!$B:$F,Payments!$1:$6</definedName>
    <definedName name="Z_FE90395B_AC8C_46FB_A42A_6AE354E77598_.wvu.PrintArea" localSheetId="1" hidden="1">Payments!$B$1:$AL$41</definedName>
    <definedName name="Z_FE90395B_AC8C_46FB_A42A_6AE354E77598_.wvu.PrintArea" localSheetId="0" hidden="1">Receipts!$B$1:$M$20</definedName>
    <definedName name="Z_FE90395B_AC8C_46FB_A42A_6AE354E77598_.wvu.PrintArea" localSheetId="5" hidden="1">'Sig Variance'!$A$1:$N$24</definedName>
    <definedName name="Z_FE90395B_AC8C_46FB_A42A_6AE354E77598_.wvu.PrintArea" localSheetId="3" hidden="1">Summary!$A$2:$J$67</definedName>
    <definedName name="Z_FE90395B_AC8C_46FB_A42A_6AE354E77598_.wvu.PrintTitles" localSheetId="1" hidden="1">Payments!$B:$F,Payments!$1:$6</definedName>
  </definedNames>
  <calcPr calcId="191029" concurrentCalc="0"/>
  <customWorkbookViews>
    <customWorkbookView name="Print area" guid="{FE90395B-AC8C-46FB-A42A-6AE354E77598}" maximized="1" xWindow="-8" yWindow="-8" windowWidth="1382" windowHeight="744" tabRatio="59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6" i="2" l="1"/>
  <c r="K65" i="2"/>
  <c r="K61" i="2"/>
  <c r="K59" i="2"/>
  <c r="K55" i="2"/>
  <c r="K34" i="2"/>
  <c r="K15" i="2"/>
  <c r="K29" i="2"/>
  <c r="G111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6" i="1"/>
  <c r="G22" i="1"/>
  <c r="G98" i="1"/>
  <c r="G97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4" i="1"/>
  <c r="G33" i="1"/>
  <c r="G35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15" i="3"/>
  <c r="F14" i="3"/>
  <c r="F13" i="3"/>
  <c r="F12" i="3"/>
  <c r="F11" i="3"/>
  <c r="F10" i="3"/>
  <c r="F9" i="3"/>
  <c r="F8" i="3"/>
  <c r="F7" i="3"/>
  <c r="F6" i="3"/>
  <c r="S6" i="1"/>
  <c r="I37" i="2"/>
  <c r="AD6" i="1"/>
  <c r="I47" i="2"/>
  <c r="AE6" i="1"/>
  <c r="I48" i="2"/>
  <c r="T6" i="1"/>
  <c r="I38" i="2"/>
  <c r="U6" i="1"/>
  <c r="I40" i="2"/>
  <c r="Z6" i="1"/>
  <c r="I43" i="2"/>
  <c r="V6" i="1"/>
  <c r="I39" i="2"/>
  <c r="X6" i="1"/>
  <c r="I41" i="2"/>
  <c r="Y6" i="1"/>
  <c r="I42" i="2"/>
  <c r="AA6" i="1"/>
  <c r="I44" i="2"/>
  <c r="AB6" i="1"/>
  <c r="I45" i="2"/>
  <c r="AC6" i="1"/>
  <c r="I46" i="2"/>
  <c r="AF6" i="1"/>
  <c r="I49" i="2"/>
  <c r="AG6" i="1"/>
  <c r="I50" i="2"/>
  <c r="AH6" i="1"/>
  <c r="I51" i="2"/>
  <c r="AI6" i="1"/>
  <c r="I52" i="2"/>
  <c r="AJ6" i="1"/>
  <c r="I53" i="2"/>
  <c r="AK6" i="1"/>
  <c r="I54" i="2"/>
  <c r="I55" i="2"/>
  <c r="H6" i="1"/>
  <c r="I57" i="2"/>
  <c r="M6" i="1"/>
  <c r="I25" i="2"/>
  <c r="N6" i="1"/>
  <c r="I26" i="2"/>
  <c r="O6" i="1"/>
  <c r="I27" i="2"/>
  <c r="I24" i="2"/>
  <c r="P6" i="1"/>
  <c r="I28" i="2"/>
  <c r="I29" i="2"/>
  <c r="I6" i="1"/>
  <c r="I19" i="2"/>
  <c r="J6" i="1"/>
  <c r="I20" i="2"/>
  <c r="K6" i="1"/>
  <c r="I21" i="2"/>
  <c r="I22" i="2"/>
  <c r="Q6" i="1"/>
  <c r="I32" i="2"/>
  <c r="R6" i="1"/>
  <c r="I33" i="2"/>
  <c r="I34" i="2"/>
  <c r="I59" i="2"/>
  <c r="L15" i="13"/>
  <c r="L54" i="13"/>
  <c r="L33" i="13"/>
  <c r="L29" i="13"/>
  <c r="L22" i="13"/>
  <c r="L58" i="13"/>
  <c r="L60" i="13"/>
  <c r="L64" i="13"/>
  <c r="L65" i="13"/>
  <c r="L5" i="3"/>
  <c r="I13" i="2"/>
  <c r="M5" i="3"/>
  <c r="I14" i="2"/>
  <c r="A72" i="1"/>
  <c r="F17" i="7"/>
  <c r="D25" i="7"/>
  <c r="I5" i="3"/>
  <c r="W6" i="1"/>
  <c r="F33" i="3"/>
  <c r="K5" i="3"/>
  <c r="J5" i="3"/>
  <c r="H5" i="3"/>
  <c r="G5" i="3"/>
  <c r="D5" i="7"/>
  <c r="D7" i="7"/>
  <c r="D23" i="7"/>
  <c r="A10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A11" i="3"/>
  <c r="E19" i="11"/>
  <c r="I12" i="2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1" i="1"/>
  <c r="A70" i="1"/>
  <c r="A69" i="1"/>
  <c r="A68" i="1"/>
  <c r="A67" i="1"/>
  <c r="A66" i="1"/>
  <c r="A64" i="1"/>
  <c r="A60" i="1"/>
  <c r="A63" i="1"/>
  <c r="A62" i="1"/>
  <c r="A61" i="1"/>
  <c r="A9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I11" i="2"/>
  <c r="I8" i="2"/>
  <c r="I10" i="2"/>
  <c r="G6" i="1"/>
  <c r="A6" i="1"/>
  <c r="I9" i="2"/>
  <c r="I15" i="2"/>
  <c r="F5" i="3"/>
  <c r="A5" i="3"/>
  <c r="I61" i="2"/>
  <c r="I65" i="2"/>
  <c r="I6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C21" authorId="0" shapeId="0" xr:uid="{59C33317-A83F-49DA-8DBC-C9ABBB2FCC3F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TV for village Hall</t>
        </r>
      </text>
    </comment>
    <comment ref="M106" authorId="0" shapeId="0" xr:uid="{FA147645-1CC0-4F6E-B40A-F52BECAC3EB2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transferred from Tomatoe Energy to Brit Gas</t>
        </r>
      </text>
    </comment>
  </commentList>
</comments>
</file>

<file path=xl/sharedStrings.xml><?xml version="1.0" encoding="utf-8"?>
<sst xmlns="http://schemas.openxmlformats.org/spreadsheetml/2006/main" count="396" uniqueCount="219">
  <si>
    <t>GREAT HOUGHTON PARISH COUNCIL</t>
  </si>
  <si>
    <t>CASH BOOK - RECEIPTS</t>
  </si>
  <si>
    <t>Check</t>
  </si>
  <si>
    <t>(should be</t>
  </si>
  <si>
    <t>Date</t>
  </si>
  <si>
    <t>Name</t>
  </si>
  <si>
    <t>Ref</t>
  </si>
  <si>
    <t>Details</t>
  </si>
  <si>
    <t>Total</t>
  </si>
  <si>
    <t>Precept</t>
  </si>
  <si>
    <t>Grants</t>
  </si>
  <si>
    <t>Insurance</t>
  </si>
  <si>
    <t>Bank</t>
  </si>
  <si>
    <t>VAT</t>
  </si>
  <si>
    <t>Other</t>
  </si>
  <si>
    <t>nil)</t>
  </si>
  <si>
    <t>Receipts</t>
  </si>
  <si>
    <t>Claims</t>
  </si>
  <si>
    <t>Interest</t>
  </si>
  <si>
    <t>Refund</t>
  </si>
  <si>
    <t>Bank interest</t>
  </si>
  <si>
    <t>CASH BOOK - PAYMENTS</t>
  </si>
  <si>
    <t>Village Maintenance</t>
  </si>
  <si>
    <t>S 137 Donations</t>
  </si>
  <si>
    <t>Administration</t>
  </si>
  <si>
    <t>Payments</t>
  </si>
  <si>
    <t>Mowing</t>
  </si>
  <si>
    <t>Loan repayment</t>
  </si>
  <si>
    <t>Poppy Wreath</t>
  </si>
  <si>
    <t>Clerk</t>
  </si>
  <si>
    <t>Expenses</t>
  </si>
  <si>
    <t>Cllrs Expenses</t>
  </si>
  <si>
    <t>Telephone</t>
  </si>
  <si>
    <t>Audit</t>
  </si>
  <si>
    <t>Website</t>
  </si>
  <si>
    <t>PAYE</t>
  </si>
  <si>
    <t>Training</t>
  </si>
  <si>
    <t>Hall rental</t>
  </si>
  <si>
    <t>Professional fees</t>
  </si>
  <si>
    <t>Subscriptions</t>
  </si>
  <si>
    <t>O/L Rebate</t>
  </si>
  <si>
    <t>ACTUAL</t>
  </si>
  <si>
    <t>TO DATE</t>
  </si>
  <si>
    <t>£</t>
  </si>
  <si>
    <t>RECEIPTS</t>
  </si>
  <si>
    <t>Insurance claims</t>
  </si>
  <si>
    <t>VAT claims</t>
  </si>
  <si>
    <t>Total receipts</t>
  </si>
  <si>
    <t>PAYMENTS</t>
  </si>
  <si>
    <t>Grants &amp; Donations</t>
  </si>
  <si>
    <t>(under s137, Local Government Act 1972)</t>
  </si>
  <si>
    <t xml:space="preserve">   maximum this year £</t>
  </si>
  <si>
    <t>Royal British Legion Remembrance Day appeal</t>
  </si>
  <si>
    <t>Cllrs expenses</t>
  </si>
  <si>
    <t>Stationery &amp; postage</t>
  </si>
  <si>
    <t>Telephones &amp; Broadband</t>
  </si>
  <si>
    <t>Web site</t>
  </si>
  <si>
    <t>PAYE &amp; NI</t>
  </si>
  <si>
    <t>Other costs</t>
  </si>
  <si>
    <t>Total Payments</t>
  </si>
  <si>
    <t>Net Receipts/ (Payments)</t>
  </si>
  <si>
    <t>TOTAL</t>
  </si>
  <si>
    <t>Bank Balances</t>
  </si>
  <si>
    <t>Opening</t>
  </si>
  <si>
    <t>Closing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</si>
  <si>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</si>
  <si>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VALUE ADDED TAX - INVOICE DETAILS</t>
  </si>
  <si>
    <t>Cheque</t>
  </si>
  <si>
    <t>Date of</t>
  </si>
  <si>
    <t>Suppliers VAT</t>
  </si>
  <si>
    <t>Brief description</t>
  </si>
  <si>
    <t>To whom addressed</t>
  </si>
  <si>
    <t>Supply</t>
  </si>
  <si>
    <t>registration number</t>
  </si>
  <si>
    <t>of supply</t>
  </si>
  <si>
    <t>paid</t>
  </si>
  <si>
    <t>Box number</t>
  </si>
  <si>
    <t>This Year</t>
  </si>
  <si>
    <t>Last Year</t>
  </si>
  <si>
    <t>Difference</t>
  </si>
  <si>
    <t>Explanation of Variance</t>
  </si>
  <si>
    <t>%</t>
  </si>
  <si>
    <t>3) Other receipts</t>
  </si>
  <si>
    <t>4) Staff costs</t>
  </si>
  <si>
    <t>6) Other payments</t>
  </si>
  <si>
    <t>9) Fixed assets</t>
  </si>
  <si>
    <t>8) Level of bank balances</t>
  </si>
  <si>
    <t>Travel Allowance</t>
  </si>
  <si>
    <t>New and replacement equipment- Defibrillator</t>
  </si>
  <si>
    <t>Clerk     Salary</t>
  </si>
  <si>
    <t>Clerk     Expenses</t>
  </si>
  <si>
    <t>Stationery &amp;        Postage</t>
  </si>
  <si>
    <t>Audit         Costs</t>
  </si>
  <si>
    <t>New/ Replace     Equipment</t>
  </si>
  <si>
    <t>Chairman Expenses</t>
  </si>
  <si>
    <t>Travel       Mileage</t>
  </si>
  <si>
    <t>Other Costs</t>
  </si>
  <si>
    <t>Current Account (+)</t>
  </si>
  <si>
    <t>Total (=)</t>
  </si>
  <si>
    <t>* Cheques to be cashed</t>
  </si>
  <si>
    <t>Payee</t>
  </si>
  <si>
    <t>Description</t>
  </si>
  <si>
    <t>Opening Balance</t>
  </si>
  <si>
    <t>Total Income (+)</t>
  </si>
  <si>
    <t>Total Expenditure (-)</t>
  </si>
  <si>
    <t>DIFFERENCE</t>
  </si>
  <si>
    <t>To be provided at end of Financial Year</t>
  </si>
  <si>
    <t>GHPC</t>
  </si>
  <si>
    <t>REF</t>
  </si>
  <si>
    <t>CLAIM MADE</t>
  </si>
  <si>
    <t>REFUND RECEIVED</t>
  </si>
  <si>
    <t>April</t>
  </si>
  <si>
    <t>…………………………………..</t>
  </si>
  <si>
    <t>Signature Chairman</t>
  </si>
  <si>
    <t>Date …………………………..</t>
  </si>
  <si>
    <t>CLAIM 01/04/2018 TO 31/03/2019</t>
  </si>
  <si>
    <t>Website Development</t>
  </si>
  <si>
    <t>Net Hosting</t>
  </si>
  <si>
    <t>Repairs to Fence</t>
  </si>
  <si>
    <t>Clock Service</t>
  </si>
  <si>
    <t>Signs</t>
  </si>
  <si>
    <t>signs</t>
  </si>
  <si>
    <t>roof light</t>
  </si>
  <si>
    <t>MEARS ASHBY PARISH COUNCIL</t>
  </si>
  <si>
    <t>Streetlight</t>
  </si>
  <si>
    <t>Energy</t>
  </si>
  <si>
    <t>Street Furniture</t>
  </si>
  <si>
    <t>Streetlighting</t>
  </si>
  <si>
    <t>Printing</t>
  </si>
  <si>
    <t>ANNUAL</t>
  </si>
  <si>
    <t>BUDGET</t>
  </si>
  <si>
    <t>SIGNIFICANT VARIANCES 2020/2021 - To be entered at end of financial year</t>
  </si>
  <si>
    <t>May</t>
  </si>
  <si>
    <t>Grit Bins</t>
  </si>
  <si>
    <t>Rebate</t>
  </si>
  <si>
    <t>NCC Ground Maintenance</t>
  </si>
  <si>
    <t>Ground Maintenance Rebate NCC</t>
  </si>
  <si>
    <t xml:space="preserve">NCC </t>
  </si>
  <si>
    <t>Loans</t>
  </si>
  <si>
    <t>Grants/Loans</t>
  </si>
  <si>
    <t>Church lights</t>
  </si>
  <si>
    <t>Replacement
Maintenance</t>
  </si>
  <si>
    <t>Replacement/Maintenance</t>
  </si>
  <si>
    <t xml:space="preserve">Outstanding payment </t>
  </si>
  <si>
    <t>2022/2023</t>
  </si>
  <si>
    <t>Church Lights</t>
  </si>
  <si>
    <t>Other Donations</t>
  </si>
  <si>
    <t>2023/2024</t>
  </si>
  <si>
    <t xml:space="preserve"> Mears Ashby Parish Council Budget 2023/2024 </t>
  </si>
  <si>
    <t>Annual</t>
  </si>
  <si>
    <t>9.93 x 386 = £3832.98</t>
  </si>
  <si>
    <t>New and replacement equipment</t>
  </si>
  <si>
    <t>2024/2025</t>
  </si>
  <si>
    <t>2025/2026</t>
  </si>
  <si>
    <t>June</t>
  </si>
  <si>
    <t>July</t>
  </si>
  <si>
    <t>Aug</t>
  </si>
  <si>
    <t>Sep</t>
  </si>
  <si>
    <t>Oct</t>
  </si>
  <si>
    <t>Nov</t>
  </si>
  <si>
    <t>Dec</t>
  </si>
  <si>
    <t>11.60 x 386 = £4477.60</t>
  </si>
  <si>
    <t>Jan</t>
  </si>
  <si>
    <t>Feb</t>
  </si>
  <si>
    <t>Mar</t>
  </si>
  <si>
    <t>2026/2027</t>
  </si>
  <si>
    <t>NNC Finance</t>
  </si>
  <si>
    <t>Transfer</t>
  </si>
  <si>
    <t>Adam Curtis</t>
  </si>
  <si>
    <t>T00402</t>
  </si>
  <si>
    <t>Website &amp; Emails</t>
  </si>
  <si>
    <t>Parish Clerk</t>
  </si>
  <si>
    <t>T00403</t>
  </si>
  <si>
    <t>Salary</t>
  </si>
  <si>
    <t>HMRC</t>
  </si>
  <si>
    <t>T00404</t>
  </si>
  <si>
    <t>NCALC</t>
  </si>
  <si>
    <t>T00405</t>
  </si>
  <si>
    <t>Membership</t>
  </si>
  <si>
    <t>S Garrett- Harvey</t>
  </si>
  <si>
    <t>T00406</t>
  </si>
  <si>
    <t>Maintenance (2288)</t>
  </si>
  <si>
    <t>T00407</t>
  </si>
  <si>
    <t>EDF Energy</t>
  </si>
  <si>
    <t>DD</t>
  </si>
  <si>
    <t>Electricity</t>
  </si>
  <si>
    <t>Amazon</t>
  </si>
  <si>
    <t>Card</t>
  </si>
  <si>
    <t>Folders &amp; Dividers</t>
  </si>
  <si>
    <t>Dividers</t>
  </si>
  <si>
    <t>SGHSolar</t>
  </si>
  <si>
    <t>Grant</t>
  </si>
  <si>
    <t>Campaign Donation</t>
  </si>
  <si>
    <t>Virgin Money</t>
  </si>
  <si>
    <t>Bank Charges</t>
  </si>
  <si>
    <t>Valda Energy</t>
  </si>
  <si>
    <t>T00408</t>
  </si>
  <si>
    <t>T00409</t>
  </si>
  <si>
    <t>T00410</t>
  </si>
  <si>
    <t>Maintenance (2337)</t>
  </si>
  <si>
    <t>e.on</t>
  </si>
  <si>
    <t>T00411</t>
  </si>
  <si>
    <t>Maintenance</t>
  </si>
  <si>
    <t>T00412</t>
  </si>
  <si>
    <t>T00413</t>
  </si>
  <si>
    <t>Printer Ink</t>
  </si>
  <si>
    <t>Salix</t>
  </si>
  <si>
    <t>T00414</t>
  </si>
  <si>
    <t>T00415</t>
  </si>
  <si>
    <t>T00416</t>
  </si>
  <si>
    <t>Maintenance (2403)</t>
  </si>
  <si>
    <t>T00417</t>
  </si>
  <si>
    <t>Gallagher Insurance</t>
  </si>
  <si>
    <t>T00418</t>
  </si>
  <si>
    <t>T00419</t>
  </si>
  <si>
    <r>
      <t xml:space="preserve">Mears Ashby Parish Council Accounts 2026/2027 </t>
    </r>
    <r>
      <rPr>
        <b/>
        <sz val="11"/>
        <color rgb="FFFF0000"/>
        <rFont val="Arial"/>
        <family val="2"/>
      </rPr>
      <t>- 30 June 2026</t>
    </r>
  </si>
  <si>
    <t>Bank/Account Reconciliation June  2026</t>
  </si>
  <si>
    <t xml:space="preserve">     Bank Statement as at end June 2026</t>
  </si>
  <si>
    <t>Accounts as at  end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</si>
</sst>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#,##0.00;\(#,##0.00\)"/>
    <numFmt numFmtId="165" formatCode="dd/mm/yy;@"/>
  </numFmts>
  <fonts count="34"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i/>
      <sz val="6"/>
      <name val="Arial"/>
      <family val="2"/>
    </font>
    <font>
      <b/>
      <i/>
      <sz val="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Calibri"/>
      <family val="2"/>
      <scheme val="minor"/>
    </font>
    <font>
      <sz val="10"/>
      <name val="Andy"/>
      <family val="4"/>
    </font>
    <font>
      <sz val="10"/>
      <name val="Andy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/>
    <xf numFmtId="2" fontId="2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center"/>
    </xf>
    <xf numFmtId="2" fontId="5" fillId="0" borderId="4" xfId="0" applyNumberFormat="1" applyFont="1" applyBorder="1"/>
    <xf numFmtId="2" fontId="3" fillId="0" borderId="4" xfId="0" applyNumberFormat="1" applyFont="1" applyBorder="1"/>
    <xf numFmtId="2" fontId="3" fillId="0" borderId="0" xfId="0" applyNumberFormat="1" applyFont="1"/>
    <xf numFmtId="2" fontId="7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2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/>
    <xf numFmtId="2" fontId="4" fillId="0" borderId="0" xfId="0" applyNumberFormat="1" applyFont="1"/>
    <xf numFmtId="0" fontId="4" fillId="0" borderId="0" xfId="0" applyFont="1"/>
    <xf numFmtId="164" fontId="3" fillId="0" borderId="6" xfId="0" applyNumberFormat="1" applyFont="1" applyBorder="1"/>
    <xf numFmtId="0" fontId="9" fillId="0" borderId="0" xfId="0" applyFont="1"/>
    <xf numFmtId="15" fontId="10" fillId="0" borderId="0" xfId="0" applyNumberFormat="1" applyFont="1"/>
    <xf numFmtId="0" fontId="12" fillId="0" borderId="0" xfId="0" applyFont="1"/>
    <xf numFmtId="2" fontId="3" fillId="0" borderId="7" xfId="0" applyNumberFormat="1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164" fontId="3" fillId="0" borderId="0" xfId="0" applyNumberFormat="1" applyFont="1"/>
    <xf numFmtId="0" fontId="4" fillId="0" borderId="0" xfId="0" applyFont="1" applyAlignment="1">
      <alignment horizontal="right"/>
    </xf>
    <xf numFmtId="4" fontId="0" fillId="0" borderId="0" xfId="0" applyNumberFormat="1"/>
    <xf numFmtId="0" fontId="3" fillId="0" borderId="0" xfId="0" quotePrefix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2" fontId="9" fillId="0" borderId="0" xfId="0" applyNumberFormat="1" applyFont="1"/>
    <xf numFmtId="0" fontId="9" fillId="0" borderId="0" xfId="0" applyFont="1" applyAlignment="1">
      <alignment horizontal="center"/>
    </xf>
    <xf numFmtId="2" fontId="14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164" fontId="0" fillId="0" borderId="7" xfId="0" applyNumberFormat="1" applyBorder="1"/>
    <xf numFmtId="164" fontId="4" fillId="0" borderId="7" xfId="0" applyNumberFormat="1" applyFont="1" applyBorder="1"/>
    <xf numFmtId="164" fontId="10" fillId="0" borderId="0" xfId="0" applyNumberFormat="1" applyFont="1"/>
    <xf numFmtId="0" fontId="13" fillId="0" borderId="0" xfId="0" applyFont="1" applyAlignment="1">
      <alignment horizontal="center"/>
    </xf>
    <xf numFmtId="2" fontId="13" fillId="0" borderId="0" xfId="0" applyNumberFormat="1" applyFont="1"/>
    <xf numFmtId="164" fontId="13" fillId="0" borderId="0" xfId="0" applyNumberFormat="1" applyFont="1"/>
    <xf numFmtId="164" fontId="15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left"/>
    </xf>
    <xf numFmtId="2" fontId="4" fillId="0" borderId="0" xfId="0" quotePrefix="1" applyNumberFormat="1" applyFont="1"/>
    <xf numFmtId="2" fontId="9" fillId="0" borderId="5" xfId="0" applyNumberFormat="1" applyFont="1" applyBorder="1"/>
    <xf numFmtId="2" fontId="3" fillId="0" borderId="3" xfId="0" applyNumberFormat="1" applyFont="1" applyBorder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0" fillId="0" borderId="0" xfId="0" applyNumberFormat="1"/>
    <xf numFmtId="2" fontId="3" fillId="0" borderId="12" xfId="0" applyNumberFormat="1" applyFont="1" applyBorder="1"/>
    <xf numFmtId="0" fontId="9" fillId="0" borderId="5" xfId="0" applyFont="1" applyBorder="1" applyAlignment="1">
      <alignment horizontal="center" vertical="center" wrapText="1"/>
    </xf>
    <xf numFmtId="2" fontId="3" fillId="0" borderId="10" xfId="0" applyNumberFormat="1" applyFont="1" applyBorder="1"/>
    <xf numFmtId="9" fontId="0" fillId="0" borderId="0" xfId="0" applyNumberFormat="1"/>
    <xf numFmtId="9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5" xfId="0" applyNumberFormat="1" applyFont="1" applyBorder="1"/>
    <xf numFmtId="2" fontId="1" fillId="0" borderId="3" xfId="0" applyNumberFormat="1" applyFont="1" applyBorder="1"/>
    <xf numFmtId="2" fontId="1" fillId="0" borderId="1" xfId="0" applyNumberFormat="1" applyFont="1" applyBorder="1"/>
    <xf numFmtId="2" fontId="1" fillId="0" borderId="11" xfId="0" applyNumberFormat="1" applyFont="1" applyBorder="1"/>
    <xf numFmtId="2" fontId="1" fillId="0" borderId="10" xfId="0" applyNumberFormat="1" applyFont="1" applyBorder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4" fontId="3" fillId="0" borderId="0" xfId="0" applyNumberFormat="1" applyFont="1"/>
    <xf numFmtId="14" fontId="17" fillId="0" borderId="0" xfId="0" applyNumberFormat="1" applyFont="1" applyAlignment="1">
      <alignment horizontal="center"/>
    </xf>
    <xf numFmtId="0" fontId="17" fillId="0" borderId="0" xfId="0" applyFont="1"/>
    <xf numFmtId="2" fontId="17" fillId="0" borderId="0" xfId="0" applyNumberFormat="1" applyFont="1"/>
    <xf numFmtId="0" fontId="1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8" xfId="0" applyFont="1" applyBorder="1" applyAlignment="1">
      <alignment wrapText="1"/>
    </xf>
    <xf numFmtId="0" fontId="22" fillId="0" borderId="0" xfId="0" applyFont="1"/>
    <xf numFmtId="0" fontId="3" fillId="0" borderId="9" xfId="0" applyFont="1" applyBorder="1" applyAlignment="1">
      <alignment horizontal="center"/>
    </xf>
    <xf numFmtId="0" fontId="23" fillId="0" borderId="0" xfId="0" applyFont="1"/>
    <xf numFmtId="2" fontId="3" fillId="0" borderId="13" xfId="0" applyNumberFormat="1" applyFont="1" applyBorder="1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horizontal="right"/>
    </xf>
    <xf numFmtId="0" fontId="25" fillId="0" borderId="0" xfId="0" applyFont="1"/>
    <xf numFmtId="4" fontId="24" fillId="0" borderId="0" xfId="0" applyNumberFormat="1" applyFont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2" fillId="0" borderId="0" xfId="0" applyNumberFormat="1" applyFont="1" applyAlignment="1">
      <alignment horizontal="center"/>
    </xf>
    <xf numFmtId="2" fontId="3" fillId="0" borderId="6" xfId="0" applyNumberFormat="1" applyFont="1" applyBorder="1"/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6" xfId="0" applyNumberFormat="1" applyFont="1" applyBorder="1"/>
    <xf numFmtId="4" fontId="3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/>
    <xf numFmtId="49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4" fillId="0" borderId="0" xfId="0" quotePrefix="1" applyNumberFormat="1" applyFont="1" applyAlignment="1">
      <alignment horizontal="center"/>
    </xf>
    <xf numFmtId="0" fontId="11" fillId="0" borderId="0" xfId="0" applyFont="1" applyAlignment="1">
      <alignment horizontal="center"/>
    </xf>
    <xf numFmtId="44" fontId="8" fillId="0" borderId="0" xfId="1" applyFont="1" applyBorder="1" applyAlignment="1">
      <alignment horizontal="center"/>
    </xf>
    <xf numFmtId="165" fontId="3" fillId="0" borderId="0" xfId="0" applyNumberFormat="1" applyFont="1" applyAlignment="1">
      <alignment horizontal="left"/>
    </xf>
    <xf numFmtId="4" fontId="12" fillId="0" borderId="0" xfId="0" applyNumberFormat="1" applyFont="1" applyAlignment="1">
      <alignment horizontal="center"/>
    </xf>
    <xf numFmtId="4" fontId="3" fillId="0" borderId="0" xfId="0" applyNumberFormat="1" applyFont="1"/>
    <xf numFmtId="2" fontId="26" fillId="0" borderId="0" xfId="0" applyNumberFormat="1" applyFont="1"/>
    <xf numFmtId="2" fontId="27" fillId="0" borderId="0" xfId="0" applyNumberFormat="1" applyFont="1"/>
    <xf numFmtId="2" fontId="30" fillId="0" borderId="0" xfId="0" applyNumberFormat="1" applyFont="1"/>
    <xf numFmtId="4" fontId="0" fillId="2" borderId="0" xfId="0" applyNumberFormat="1" applyFill="1"/>
    <xf numFmtId="49" fontId="31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1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3" fillId="0" borderId="6" xfId="0" applyFont="1" applyBorder="1"/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0" xfId="0" quotePrefix="1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2" fontId="3" fillId="0" borderId="0" xfId="0" quotePrefix="1" applyNumberFormat="1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44" fontId="8" fillId="0" borderId="0" xfId="1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9" sqref="E19"/>
    </sheetView>
  </sheetViews>
  <sheetFormatPr defaultRowHeight="13.2"/>
  <cols>
    <col min="1" max="1" width="7.5546875" bestFit="1" customWidth="1"/>
    <col min="2" max="2" width="5.5546875" style="132" customWidth="1"/>
    <col min="3" max="3" width="24.44140625" bestFit="1" customWidth="1"/>
    <col min="4" max="4" width="9" style="1" bestFit="1" customWidth="1"/>
    <col min="5" max="5" width="26.88671875" bestFit="1" customWidth="1"/>
    <col min="10" max="10" width="13.5546875" customWidth="1"/>
    <col min="11" max="11" width="10.44140625" bestFit="1" customWidth="1"/>
    <col min="12" max="12" width="9.109375" style="3"/>
    <col min="13" max="13" width="9.109375" style="60"/>
  </cols>
  <sheetData>
    <row r="1" spans="1:13">
      <c r="C1" s="2" t="s">
        <v>123</v>
      </c>
      <c r="F1" s="2" t="s">
        <v>1</v>
      </c>
      <c r="G1" s="2"/>
      <c r="K1" s="139"/>
      <c r="L1" s="139"/>
    </row>
    <row r="2" spans="1:13">
      <c r="A2" s="6" t="s">
        <v>2</v>
      </c>
      <c r="B2" s="133"/>
      <c r="J2" s="1" t="s">
        <v>137</v>
      </c>
    </row>
    <row r="3" spans="1:13">
      <c r="A3" s="6" t="s">
        <v>3</v>
      </c>
      <c r="B3" s="134" t="s">
        <v>4</v>
      </c>
      <c r="C3" t="s">
        <v>5</v>
      </c>
      <c r="D3" s="1" t="s">
        <v>6</v>
      </c>
      <c r="E3" t="s">
        <v>7</v>
      </c>
      <c r="F3" s="24" t="s">
        <v>8</v>
      </c>
      <c r="G3" s="57" t="s">
        <v>9</v>
      </c>
      <c r="H3" s="57" t="s">
        <v>10</v>
      </c>
      <c r="I3" s="57" t="s">
        <v>11</v>
      </c>
      <c r="J3" s="62" t="s">
        <v>135</v>
      </c>
      <c r="K3" s="57" t="s">
        <v>12</v>
      </c>
      <c r="L3" s="94" t="s">
        <v>13</v>
      </c>
      <c r="M3" s="62" t="s">
        <v>14</v>
      </c>
    </row>
    <row r="4" spans="1:13">
      <c r="A4" s="6" t="s">
        <v>15</v>
      </c>
      <c r="B4" s="133"/>
      <c r="E4" s="12"/>
      <c r="F4" s="24" t="s">
        <v>16</v>
      </c>
      <c r="G4" s="57"/>
      <c r="H4" s="62" t="s">
        <v>138</v>
      </c>
      <c r="I4" s="57" t="s">
        <v>17</v>
      </c>
      <c r="J4" s="62" t="s">
        <v>134</v>
      </c>
      <c r="K4" s="57" t="s">
        <v>18</v>
      </c>
      <c r="L4" s="94" t="s">
        <v>19</v>
      </c>
      <c r="M4" s="63"/>
    </row>
    <row r="5" spans="1:13">
      <c r="A5" s="10">
        <f>+F5-SUM(G5:M5)</f>
        <v>0</v>
      </c>
      <c r="B5" s="135"/>
      <c r="D5" s="117"/>
      <c r="E5" s="45"/>
      <c r="F5" s="9">
        <f>SUM(F6:F241)</f>
        <v>21000</v>
      </c>
      <c r="G5" s="9">
        <f t="shared" ref="G5:M5" si="0">SUM(G6:G41)</f>
        <v>21000</v>
      </c>
      <c r="H5" s="9">
        <f>SUM(H6:H41)</f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13">
        <f t="shared" si="0"/>
        <v>0</v>
      </c>
    </row>
    <row r="6" spans="1:13">
      <c r="A6" s="5" t="s">
        <v>111</v>
      </c>
      <c r="B6" s="136">
        <v>21</v>
      </c>
      <c r="C6" s="60" t="s">
        <v>166</v>
      </c>
      <c r="D6" s="39" t="s">
        <v>167</v>
      </c>
      <c r="E6" s="30" t="s">
        <v>9</v>
      </c>
      <c r="F6" s="8">
        <f t="shared" ref="F6:F15" si="1">SUM(G6:M6)</f>
        <v>21000</v>
      </c>
      <c r="G6" s="59">
        <v>21000</v>
      </c>
      <c r="H6" s="59"/>
      <c r="I6" s="59"/>
      <c r="J6" s="59"/>
      <c r="K6" s="59"/>
      <c r="L6" s="59"/>
      <c r="M6" s="61"/>
    </row>
    <row r="7" spans="1:13">
      <c r="A7" s="5"/>
      <c r="B7" s="136"/>
      <c r="C7" s="60"/>
      <c r="D7" s="39"/>
      <c r="E7" s="30"/>
      <c r="F7" s="8">
        <f t="shared" si="1"/>
        <v>0</v>
      </c>
      <c r="G7" s="59"/>
      <c r="H7" s="59"/>
      <c r="I7" s="59"/>
      <c r="J7" s="59"/>
      <c r="K7" s="59"/>
      <c r="L7" s="59"/>
      <c r="M7" s="61"/>
    </row>
    <row r="8" spans="1:13">
      <c r="A8" s="5"/>
      <c r="B8" s="136"/>
      <c r="C8" s="60"/>
      <c r="D8" s="39"/>
      <c r="E8" s="30"/>
      <c r="F8" s="8">
        <f t="shared" si="1"/>
        <v>0</v>
      </c>
      <c r="G8" s="59"/>
      <c r="H8" s="59"/>
      <c r="I8" s="59"/>
      <c r="J8" s="59"/>
      <c r="K8" s="59"/>
      <c r="L8" s="59"/>
      <c r="M8" s="61"/>
    </row>
    <row r="9" spans="1:13">
      <c r="A9" s="5">
        <f>+F9-SUM(G9:M9)</f>
        <v>0</v>
      </c>
      <c r="B9" s="136"/>
      <c r="C9" s="60"/>
      <c r="D9" s="39"/>
      <c r="E9" s="30"/>
      <c r="F9" s="8">
        <f t="shared" si="1"/>
        <v>0</v>
      </c>
      <c r="G9" s="59"/>
      <c r="H9" s="59"/>
      <c r="I9" s="59"/>
      <c r="J9" s="59"/>
      <c r="K9" s="59"/>
      <c r="L9" s="59"/>
      <c r="M9" s="61"/>
    </row>
    <row r="10" spans="1:13">
      <c r="A10" s="5">
        <f>+F10-SUM(G10:M10)</f>
        <v>0</v>
      </c>
      <c r="B10" s="136"/>
      <c r="C10" s="60"/>
      <c r="D10" s="39"/>
      <c r="E10" s="30"/>
      <c r="F10" s="8">
        <f t="shared" si="1"/>
        <v>0</v>
      </c>
      <c r="G10" s="59"/>
      <c r="H10" s="59"/>
      <c r="I10" s="59"/>
      <c r="J10" s="59"/>
      <c r="K10" s="59"/>
      <c r="L10" s="59"/>
      <c r="M10" s="61"/>
    </row>
    <row r="11" spans="1:13">
      <c r="A11" s="5">
        <f>+F6-SUM(G6:M6)</f>
        <v>0</v>
      </c>
      <c r="B11" s="136"/>
      <c r="C11" s="60"/>
      <c r="D11" s="39"/>
      <c r="E11" s="30"/>
      <c r="F11" s="8">
        <f t="shared" si="1"/>
        <v>0</v>
      </c>
      <c r="G11" s="60"/>
      <c r="H11" s="60"/>
      <c r="I11" s="60"/>
      <c r="J11" s="60"/>
      <c r="K11" s="60"/>
      <c r="L11" s="59"/>
      <c r="M11" s="59"/>
    </row>
    <row r="12" spans="1:13">
      <c r="A12" s="5">
        <f>+F7-SUM(G7:M7)</f>
        <v>0</v>
      </c>
      <c r="C12" s="60"/>
      <c r="D12" s="39"/>
      <c r="E12" s="30"/>
      <c r="F12" s="8">
        <f t="shared" si="1"/>
        <v>0</v>
      </c>
      <c r="G12" s="60"/>
      <c r="H12" s="60"/>
      <c r="I12" s="60"/>
      <c r="J12" s="60"/>
      <c r="K12" s="59"/>
      <c r="L12" s="59"/>
      <c r="M12" s="107"/>
    </row>
    <row r="13" spans="1:13">
      <c r="A13" s="5">
        <f>+F8-SUM(G8:M8)</f>
        <v>0</v>
      </c>
      <c r="B13" s="136"/>
      <c r="C13" s="60"/>
      <c r="D13" s="39"/>
      <c r="E13" s="30"/>
      <c r="F13" s="8">
        <f t="shared" si="1"/>
        <v>0</v>
      </c>
      <c r="G13" s="60"/>
      <c r="H13" s="59"/>
      <c r="I13" s="60"/>
      <c r="J13" s="60"/>
      <c r="K13" s="71"/>
      <c r="L13" s="59"/>
      <c r="M13" s="107"/>
    </row>
    <row r="14" spans="1:13">
      <c r="A14" s="5">
        <f t="shared" ref="A14:A32" si="2">+F14-SUM(G14:M14)</f>
        <v>0</v>
      </c>
      <c r="B14" s="136"/>
      <c r="C14" s="60"/>
      <c r="D14" s="39"/>
      <c r="E14" s="30"/>
      <c r="F14" s="8">
        <f t="shared" si="1"/>
        <v>0</v>
      </c>
      <c r="G14" s="59"/>
      <c r="H14" s="59"/>
      <c r="I14" s="59"/>
      <c r="J14" s="59"/>
      <c r="K14" s="59"/>
      <c r="L14" s="59"/>
      <c r="M14" s="61"/>
    </row>
    <row r="15" spans="1:13">
      <c r="A15" s="5">
        <f t="shared" si="2"/>
        <v>0</v>
      </c>
      <c r="B15" s="136"/>
      <c r="C15" s="60"/>
      <c r="D15" s="39"/>
      <c r="E15" s="30"/>
      <c r="F15" s="8">
        <f t="shared" si="1"/>
        <v>0</v>
      </c>
      <c r="G15" s="59"/>
      <c r="H15" s="59"/>
      <c r="I15" s="59"/>
      <c r="J15" s="59"/>
      <c r="K15" s="59"/>
      <c r="L15" s="59"/>
      <c r="M15" s="61"/>
    </row>
    <row r="16" spans="1:13">
      <c r="A16" s="5">
        <f t="shared" si="2"/>
        <v>0</v>
      </c>
      <c r="B16" s="136"/>
      <c r="C16" s="60"/>
      <c r="D16" s="39"/>
      <c r="E16" s="30"/>
      <c r="F16" s="8">
        <f t="shared" ref="F16:F35" si="3">SUM(G16:M16)</f>
        <v>0</v>
      </c>
      <c r="G16" s="59"/>
      <c r="H16" s="59"/>
      <c r="I16" s="59"/>
      <c r="J16" s="59"/>
      <c r="K16" s="59"/>
      <c r="L16" s="59"/>
      <c r="M16" s="61"/>
    </row>
    <row r="17" spans="1:13">
      <c r="A17" s="5">
        <f t="shared" si="2"/>
        <v>0</v>
      </c>
      <c r="B17" s="136"/>
      <c r="C17" s="60"/>
      <c r="D17" s="39"/>
      <c r="E17" s="30"/>
      <c r="F17" s="8">
        <f t="shared" si="3"/>
        <v>0</v>
      </c>
      <c r="G17" s="59"/>
      <c r="H17" s="59"/>
      <c r="I17" s="59"/>
      <c r="J17" s="59"/>
      <c r="K17" s="59"/>
      <c r="L17" s="59"/>
      <c r="M17" s="61"/>
    </row>
    <row r="18" spans="1:13">
      <c r="A18" s="5">
        <f t="shared" si="2"/>
        <v>0</v>
      </c>
      <c r="B18" s="136"/>
      <c r="C18" s="60"/>
      <c r="D18" s="39"/>
      <c r="E18" s="30"/>
      <c r="F18" s="8">
        <f t="shared" si="3"/>
        <v>0</v>
      </c>
      <c r="G18" s="59"/>
      <c r="H18" s="59"/>
      <c r="I18" s="59"/>
      <c r="J18" s="59"/>
      <c r="K18" s="59"/>
      <c r="L18" s="59"/>
      <c r="M18" s="61"/>
    </row>
    <row r="19" spans="1:13">
      <c r="A19" s="5">
        <f t="shared" si="2"/>
        <v>0</v>
      </c>
      <c r="B19" s="136"/>
      <c r="C19" s="60"/>
      <c r="D19" s="39"/>
      <c r="E19" s="30"/>
      <c r="F19" s="8">
        <f t="shared" si="3"/>
        <v>0</v>
      </c>
      <c r="G19" s="59"/>
      <c r="H19" s="59"/>
      <c r="I19" s="59"/>
      <c r="J19" s="59"/>
      <c r="K19" s="59"/>
      <c r="L19" s="59"/>
      <c r="M19" s="61"/>
    </row>
    <row r="20" spans="1:13">
      <c r="A20" s="5">
        <f t="shared" si="2"/>
        <v>0</v>
      </c>
      <c r="B20" s="136"/>
      <c r="C20" s="60"/>
      <c r="D20" s="39"/>
      <c r="E20" s="30"/>
      <c r="F20" s="8">
        <f t="shared" si="3"/>
        <v>0</v>
      </c>
      <c r="G20" s="59"/>
      <c r="H20" s="59"/>
      <c r="I20" s="59"/>
      <c r="J20" s="59"/>
      <c r="K20" s="59"/>
      <c r="L20" s="59"/>
      <c r="M20" s="61"/>
    </row>
    <row r="21" spans="1:13">
      <c r="A21" s="5">
        <f t="shared" si="2"/>
        <v>0</v>
      </c>
      <c r="B21" s="136"/>
      <c r="C21" s="60"/>
      <c r="D21" s="39"/>
      <c r="E21" s="30"/>
      <c r="F21" s="8">
        <f t="shared" si="3"/>
        <v>0</v>
      </c>
      <c r="G21" s="59"/>
      <c r="H21" s="59"/>
      <c r="I21" s="59"/>
      <c r="J21" s="59"/>
      <c r="K21" s="59"/>
      <c r="L21" s="59"/>
      <c r="M21" s="61"/>
    </row>
    <row r="22" spans="1:13">
      <c r="A22" s="5">
        <f t="shared" si="2"/>
        <v>0</v>
      </c>
      <c r="B22" s="136"/>
      <c r="C22" s="60"/>
      <c r="D22" s="39"/>
      <c r="E22" s="40"/>
      <c r="F22" s="8">
        <f t="shared" si="3"/>
        <v>0</v>
      </c>
      <c r="G22" s="59"/>
      <c r="H22" s="59"/>
      <c r="I22" s="59"/>
      <c r="J22" s="59"/>
      <c r="K22" s="59"/>
      <c r="L22" s="59"/>
      <c r="M22" s="61"/>
    </row>
    <row r="23" spans="1:13">
      <c r="A23" s="5">
        <f t="shared" si="2"/>
        <v>0</v>
      </c>
      <c r="B23" s="136"/>
      <c r="C23" s="60"/>
      <c r="D23" s="39"/>
      <c r="E23" s="30"/>
      <c r="F23" s="8">
        <f t="shared" si="3"/>
        <v>0</v>
      </c>
      <c r="G23" s="59"/>
      <c r="H23" s="59"/>
      <c r="I23" s="59"/>
      <c r="J23" s="59"/>
      <c r="K23" s="59"/>
      <c r="L23" s="59"/>
      <c r="M23" s="61"/>
    </row>
    <row r="24" spans="1:13">
      <c r="A24" s="5">
        <f t="shared" si="2"/>
        <v>0</v>
      </c>
      <c r="B24" s="136"/>
      <c r="C24" s="60"/>
      <c r="D24" s="39"/>
      <c r="E24" s="30"/>
      <c r="F24" s="8">
        <f t="shared" si="3"/>
        <v>0</v>
      </c>
      <c r="G24" s="59"/>
      <c r="H24" s="59"/>
      <c r="I24" s="59"/>
      <c r="J24" s="59"/>
      <c r="K24" s="59"/>
      <c r="L24" s="59"/>
      <c r="M24" s="61"/>
    </row>
    <row r="25" spans="1:13">
      <c r="A25" s="5">
        <f t="shared" si="2"/>
        <v>0</v>
      </c>
      <c r="B25" s="136"/>
      <c r="C25" s="60"/>
      <c r="D25" s="39"/>
      <c r="E25" s="30"/>
      <c r="F25" s="8">
        <f t="shared" si="3"/>
        <v>0</v>
      </c>
      <c r="G25" s="59"/>
      <c r="H25" s="59"/>
      <c r="I25" s="59"/>
      <c r="J25" s="59"/>
      <c r="K25" s="59"/>
      <c r="L25" s="4"/>
      <c r="M25" s="61"/>
    </row>
    <row r="26" spans="1:13">
      <c r="A26" s="5">
        <f t="shared" si="2"/>
        <v>0</v>
      </c>
      <c r="B26" s="136"/>
      <c r="C26" s="60"/>
      <c r="D26" s="39"/>
      <c r="E26" s="30"/>
      <c r="F26" s="8">
        <f t="shared" si="3"/>
        <v>0</v>
      </c>
      <c r="G26" s="59"/>
      <c r="H26" s="59"/>
      <c r="I26" s="59"/>
      <c r="J26" s="59"/>
      <c r="K26" s="4"/>
      <c r="L26" s="4"/>
      <c r="M26" s="61"/>
    </row>
    <row r="27" spans="1:13">
      <c r="A27" s="5">
        <f t="shared" si="2"/>
        <v>0</v>
      </c>
      <c r="B27" s="136"/>
      <c r="C27" s="60"/>
      <c r="D27" s="39"/>
      <c r="E27" s="30"/>
      <c r="F27" s="8">
        <f t="shared" si="3"/>
        <v>0</v>
      </c>
      <c r="G27" s="59"/>
      <c r="H27" s="59"/>
      <c r="I27" s="59"/>
      <c r="J27" s="59"/>
      <c r="K27" s="4"/>
      <c r="L27" s="4"/>
      <c r="M27" s="61"/>
    </row>
    <row r="28" spans="1:13">
      <c r="A28" s="5">
        <f t="shared" si="2"/>
        <v>0</v>
      </c>
      <c r="B28" s="136"/>
      <c r="C28" s="60"/>
      <c r="D28" s="39"/>
      <c r="E28" s="30"/>
      <c r="F28" s="8">
        <f t="shared" si="3"/>
        <v>0</v>
      </c>
      <c r="G28" s="59"/>
      <c r="H28" s="59"/>
      <c r="I28" s="59"/>
      <c r="J28" s="59"/>
      <c r="K28" s="59"/>
      <c r="L28" s="4"/>
      <c r="M28" s="61"/>
    </row>
    <row r="29" spans="1:13">
      <c r="A29" s="5">
        <f t="shared" si="2"/>
        <v>0</v>
      </c>
      <c r="B29" s="136"/>
      <c r="C29" s="60"/>
      <c r="D29" s="39"/>
      <c r="E29" s="30"/>
      <c r="F29" s="8">
        <f t="shared" si="3"/>
        <v>0</v>
      </c>
      <c r="G29" s="59"/>
      <c r="H29" s="59"/>
      <c r="I29" s="59"/>
      <c r="J29" s="59"/>
      <c r="K29" s="4"/>
      <c r="L29" s="4"/>
      <c r="M29" s="61"/>
    </row>
    <row r="30" spans="1:13">
      <c r="A30" s="5">
        <f t="shared" si="2"/>
        <v>0</v>
      </c>
      <c r="B30" s="136"/>
      <c r="C30" s="60"/>
      <c r="D30" s="39"/>
      <c r="E30" s="30"/>
      <c r="F30" s="8">
        <f t="shared" si="3"/>
        <v>0</v>
      </c>
      <c r="G30" s="59"/>
      <c r="H30" s="59"/>
      <c r="I30" s="59"/>
      <c r="J30" s="59"/>
      <c r="K30" s="59"/>
      <c r="L30" s="4"/>
      <c r="M30" s="61"/>
    </row>
    <row r="31" spans="1:13">
      <c r="A31" s="5">
        <f t="shared" si="2"/>
        <v>0</v>
      </c>
      <c r="B31" s="136"/>
      <c r="C31" s="60"/>
      <c r="D31" s="39"/>
      <c r="E31" s="30"/>
      <c r="F31" s="8">
        <f t="shared" si="3"/>
        <v>0</v>
      </c>
      <c r="G31" s="59"/>
      <c r="H31" s="59"/>
      <c r="I31" s="59"/>
      <c r="J31" s="59"/>
      <c r="K31" s="59"/>
      <c r="L31" s="4"/>
      <c r="M31" s="61"/>
    </row>
    <row r="32" spans="1:13">
      <c r="A32" s="5">
        <f t="shared" si="2"/>
        <v>0</v>
      </c>
      <c r="B32" s="136"/>
      <c r="C32" s="60"/>
      <c r="D32" s="39"/>
      <c r="E32" s="30"/>
      <c r="F32" s="8">
        <f t="shared" si="3"/>
        <v>0</v>
      </c>
      <c r="G32" s="59"/>
      <c r="H32" s="59"/>
      <c r="I32" s="59"/>
      <c r="J32" s="59"/>
      <c r="K32" s="59"/>
      <c r="L32" s="4"/>
      <c r="M32" s="61"/>
    </row>
    <row r="33" spans="1:13">
      <c r="A33" s="5"/>
      <c r="B33" s="136"/>
      <c r="C33" s="60"/>
      <c r="D33" s="39"/>
      <c r="E33" s="30"/>
      <c r="F33" s="8">
        <f t="shared" si="3"/>
        <v>0</v>
      </c>
      <c r="G33" s="59"/>
      <c r="H33" s="59"/>
      <c r="I33" s="59"/>
      <c r="J33" s="59"/>
      <c r="K33" s="59"/>
      <c r="L33" s="4"/>
      <c r="M33" s="61"/>
    </row>
    <row r="34" spans="1:13" s="60" customFormat="1">
      <c r="A34" s="5">
        <f t="shared" ref="A34:A97" si="4">+F34-SUM(G34:M34)</f>
        <v>0</v>
      </c>
      <c r="B34" s="136"/>
      <c r="D34" s="39"/>
      <c r="E34" s="30"/>
      <c r="F34" s="8">
        <f t="shared" si="3"/>
        <v>0</v>
      </c>
      <c r="G34" s="59"/>
      <c r="H34" s="59"/>
      <c r="I34" s="59"/>
      <c r="J34" s="59"/>
      <c r="K34" s="59"/>
      <c r="L34" s="59"/>
      <c r="M34" s="61"/>
    </row>
    <row r="35" spans="1:13">
      <c r="A35" s="5">
        <f t="shared" si="4"/>
        <v>0</v>
      </c>
      <c r="B35" s="134"/>
      <c r="D35" s="39"/>
      <c r="E35" s="30"/>
      <c r="F35" s="8">
        <f t="shared" si="3"/>
        <v>0</v>
      </c>
      <c r="G35" s="59"/>
      <c r="H35" s="59"/>
      <c r="I35" s="59"/>
      <c r="J35" s="59"/>
      <c r="K35" s="59"/>
      <c r="L35" s="4"/>
      <c r="M35" s="61"/>
    </row>
    <row r="36" spans="1:13">
      <c r="A36" s="5">
        <f t="shared" si="4"/>
        <v>0</v>
      </c>
      <c r="B36" s="134"/>
      <c r="D36" s="39"/>
      <c r="E36" s="30"/>
      <c r="F36" s="8">
        <f t="shared" ref="F36:F54" si="5">SUM(G36:M36)</f>
        <v>0</v>
      </c>
      <c r="G36" s="59"/>
      <c r="H36" s="59"/>
      <c r="I36" s="59"/>
      <c r="J36" s="59"/>
      <c r="K36" s="59"/>
      <c r="L36" s="4"/>
      <c r="M36" s="61"/>
    </row>
    <row r="37" spans="1:13">
      <c r="A37" s="5">
        <f t="shared" si="4"/>
        <v>0</v>
      </c>
      <c r="B37" s="134"/>
      <c r="D37" s="39"/>
      <c r="E37" s="30"/>
      <c r="F37" s="8">
        <f t="shared" si="5"/>
        <v>0</v>
      </c>
      <c r="G37" s="4"/>
      <c r="H37" s="4"/>
      <c r="I37" s="4"/>
      <c r="J37" s="4"/>
      <c r="K37" s="4"/>
      <c r="L37" s="4"/>
      <c r="M37" s="61"/>
    </row>
    <row r="38" spans="1:13">
      <c r="A38" s="5">
        <f t="shared" si="4"/>
        <v>0</v>
      </c>
      <c r="B38" s="134"/>
      <c r="D38" s="39"/>
      <c r="E38" s="30"/>
      <c r="F38" s="8">
        <f t="shared" si="5"/>
        <v>0</v>
      </c>
      <c r="G38" s="4"/>
      <c r="H38" s="4"/>
      <c r="I38" s="4"/>
      <c r="J38" s="4"/>
      <c r="K38" s="4"/>
      <c r="L38" s="4"/>
      <c r="M38" s="61"/>
    </row>
    <row r="39" spans="1:13">
      <c r="A39" s="5">
        <f t="shared" si="4"/>
        <v>0</v>
      </c>
      <c r="B39" s="134"/>
      <c r="D39" s="39"/>
      <c r="E39" s="30"/>
      <c r="F39" s="8">
        <f t="shared" si="5"/>
        <v>0</v>
      </c>
      <c r="G39" s="4"/>
      <c r="H39" s="4"/>
      <c r="I39" s="4"/>
      <c r="J39" s="4"/>
      <c r="K39" s="4"/>
      <c r="L39" s="4"/>
      <c r="M39" s="61"/>
    </row>
    <row r="40" spans="1:13">
      <c r="A40" s="5">
        <f t="shared" si="4"/>
        <v>0</v>
      </c>
      <c r="B40" s="134"/>
      <c r="D40" s="39"/>
      <c r="E40" s="30"/>
      <c r="F40" s="8">
        <f t="shared" si="5"/>
        <v>0</v>
      </c>
      <c r="G40" s="4"/>
      <c r="H40" s="4"/>
      <c r="I40" s="4"/>
      <c r="J40" s="4"/>
      <c r="K40" s="4"/>
      <c r="L40" s="4"/>
      <c r="M40" s="61"/>
    </row>
    <row r="41" spans="1:13">
      <c r="A41" s="5">
        <f t="shared" si="4"/>
        <v>0</v>
      </c>
      <c r="B41" s="134"/>
      <c r="D41" s="39"/>
      <c r="E41" s="30"/>
      <c r="F41" s="8">
        <f t="shared" si="5"/>
        <v>0</v>
      </c>
      <c r="G41" s="4"/>
      <c r="H41" s="4"/>
      <c r="I41" s="4"/>
      <c r="J41" s="4"/>
      <c r="K41" s="4"/>
      <c r="L41" s="4"/>
      <c r="M41" s="61"/>
    </row>
    <row r="42" spans="1:13">
      <c r="A42" s="5">
        <f t="shared" si="4"/>
        <v>0</v>
      </c>
      <c r="B42" s="134"/>
      <c r="D42" s="39"/>
      <c r="E42" s="30"/>
      <c r="F42" s="8">
        <f t="shared" si="5"/>
        <v>0</v>
      </c>
      <c r="G42" s="4"/>
      <c r="H42" s="4"/>
      <c r="I42" s="4"/>
      <c r="J42" s="4"/>
      <c r="K42" s="4"/>
      <c r="L42" s="4"/>
      <c r="M42" s="61"/>
    </row>
    <row r="43" spans="1:13">
      <c r="A43" s="5">
        <f t="shared" si="4"/>
        <v>0</v>
      </c>
      <c r="B43" s="134"/>
      <c r="C43" s="17"/>
      <c r="D43" s="39"/>
      <c r="E43" s="30"/>
      <c r="F43" s="8">
        <f t="shared" si="5"/>
        <v>0</v>
      </c>
      <c r="G43" s="4"/>
      <c r="H43" s="4"/>
      <c r="I43" s="4"/>
      <c r="J43" s="4"/>
      <c r="K43" s="4"/>
      <c r="L43" s="4"/>
      <c r="M43" s="61"/>
    </row>
    <row r="44" spans="1:13">
      <c r="A44" s="5">
        <f t="shared" si="4"/>
        <v>0</v>
      </c>
      <c r="B44" s="134"/>
      <c r="D44" s="39"/>
      <c r="E44" s="30"/>
      <c r="F44" s="8">
        <f t="shared" si="5"/>
        <v>0</v>
      </c>
      <c r="G44" s="4"/>
      <c r="H44" s="4"/>
      <c r="I44" s="4"/>
      <c r="J44" s="4"/>
      <c r="K44" s="4"/>
      <c r="L44" s="4"/>
      <c r="M44" s="61"/>
    </row>
    <row r="45" spans="1:13">
      <c r="A45" s="5">
        <f t="shared" si="4"/>
        <v>0</v>
      </c>
      <c r="B45" s="134"/>
      <c r="D45" s="39"/>
      <c r="E45" s="30"/>
      <c r="F45" s="8">
        <f t="shared" si="5"/>
        <v>0</v>
      </c>
      <c r="G45" s="4"/>
      <c r="H45" s="4"/>
      <c r="I45" s="4"/>
      <c r="J45" s="4"/>
      <c r="K45" s="4"/>
      <c r="L45" s="4"/>
      <c r="M45" s="61"/>
    </row>
    <row r="46" spans="1:13">
      <c r="A46" s="5">
        <f t="shared" si="4"/>
        <v>0</v>
      </c>
      <c r="B46" s="134"/>
      <c r="D46" s="39"/>
      <c r="E46" s="30"/>
      <c r="F46" s="8">
        <f t="shared" si="5"/>
        <v>0</v>
      </c>
      <c r="G46" s="4"/>
      <c r="H46" s="4"/>
      <c r="I46" s="4"/>
      <c r="J46" s="4"/>
      <c r="K46" s="4"/>
      <c r="L46" s="4"/>
      <c r="M46" s="61"/>
    </row>
    <row r="47" spans="1:13">
      <c r="A47" s="5">
        <f t="shared" si="4"/>
        <v>0</v>
      </c>
      <c r="B47" s="134"/>
      <c r="D47" s="39"/>
      <c r="E47" s="30"/>
      <c r="F47" s="8">
        <f t="shared" si="5"/>
        <v>0</v>
      </c>
      <c r="G47" s="4"/>
      <c r="H47" s="4"/>
      <c r="I47" s="4"/>
      <c r="J47" s="4"/>
      <c r="K47" s="4"/>
      <c r="L47" s="4"/>
      <c r="M47" s="61"/>
    </row>
    <row r="48" spans="1:13">
      <c r="A48" s="5">
        <f t="shared" si="4"/>
        <v>0</v>
      </c>
      <c r="B48" s="134"/>
      <c r="D48" s="39"/>
      <c r="E48" s="30"/>
      <c r="F48" s="8">
        <f t="shared" si="5"/>
        <v>0</v>
      </c>
      <c r="G48" s="4"/>
      <c r="H48" s="4"/>
      <c r="I48" s="4"/>
      <c r="J48" s="4"/>
      <c r="K48" s="4"/>
      <c r="L48" s="4"/>
      <c r="M48" s="61"/>
    </row>
    <row r="49" spans="1:13">
      <c r="A49" s="5">
        <f t="shared" si="4"/>
        <v>0</v>
      </c>
      <c r="B49" s="134"/>
      <c r="D49" s="39"/>
      <c r="E49" s="30"/>
      <c r="F49" s="8">
        <f t="shared" si="5"/>
        <v>0</v>
      </c>
      <c r="G49" s="4"/>
      <c r="H49" s="4"/>
      <c r="I49" s="4"/>
      <c r="J49" s="4"/>
      <c r="K49" s="4"/>
      <c r="L49" s="4"/>
      <c r="M49" s="61"/>
    </row>
    <row r="50" spans="1:13">
      <c r="A50" s="5">
        <f t="shared" si="4"/>
        <v>0</v>
      </c>
      <c r="B50" s="134"/>
      <c r="D50" s="39"/>
      <c r="E50" s="30"/>
      <c r="F50" s="8">
        <f t="shared" si="5"/>
        <v>0</v>
      </c>
      <c r="G50" s="4"/>
      <c r="H50" s="4"/>
      <c r="I50" s="4"/>
      <c r="J50" s="4"/>
      <c r="K50" s="4"/>
      <c r="L50" s="4"/>
      <c r="M50" s="61"/>
    </row>
    <row r="51" spans="1:13">
      <c r="A51" s="5">
        <f t="shared" si="4"/>
        <v>0</v>
      </c>
      <c r="B51" s="134"/>
      <c r="D51" s="39"/>
      <c r="E51" s="30"/>
      <c r="F51" s="8">
        <f t="shared" si="5"/>
        <v>0</v>
      </c>
      <c r="G51" s="4"/>
      <c r="H51" s="4"/>
      <c r="I51" s="4"/>
      <c r="J51" s="4"/>
      <c r="K51" s="4"/>
      <c r="L51" s="4"/>
      <c r="M51" s="61"/>
    </row>
    <row r="52" spans="1:13">
      <c r="A52" s="5">
        <f t="shared" si="4"/>
        <v>0</v>
      </c>
      <c r="B52" s="134"/>
      <c r="D52" s="39"/>
      <c r="E52" s="30"/>
      <c r="F52" s="8">
        <f t="shared" si="5"/>
        <v>0</v>
      </c>
      <c r="G52" s="4"/>
      <c r="H52" s="4"/>
      <c r="I52" s="4"/>
      <c r="J52" s="4"/>
      <c r="K52" s="4"/>
      <c r="L52" s="4"/>
      <c r="M52" s="61"/>
    </row>
    <row r="53" spans="1:13">
      <c r="A53" s="5">
        <f t="shared" si="4"/>
        <v>0</v>
      </c>
      <c r="B53" s="134"/>
      <c r="D53" s="39"/>
      <c r="E53" s="30"/>
      <c r="F53" s="8">
        <f t="shared" si="5"/>
        <v>0</v>
      </c>
      <c r="G53" s="4"/>
      <c r="H53" s="4"/>
      <c r="I53" s="4"/>
      <c r="J53" s="4"/>
      <c r="K53" s="4"/>
      <c r="L53" s="4"/>
      <c r="M53" s="61"/>
    </row>
    <row r="54" spans="1:13">
      <c r="A54" s="5">
        <f t="shared" si="4"/>
        <v>0</v>
      </c>
      <c r="B54" s="134"/>
      <c r="D54" s="39"/>
      <c r="E54" s="30"/>
      <c r="F54" s="8">
        <f t="shared" si="5"/>
        <v>0</v>
      </c>
      <c r="G54" s="4"/>
      <c r="H54" s="4"/>
      <c r="I54" s="4"/>
      <c r="J54" s="4"/>
      <c r="K54" s="4"/>
      <c r="L54" s="4"/>
      <c r="M54" s="61"/>
    </row>
    <row r="55" spans="1:13">
      <c r="A55" s="5">
        <f t="shared" si="4"/>
        <v>0</v>
      </c>
      <c r="B55" s="134"/>
      <c r="D55" s="39"/>
      <c r="E55" s="30"/>
      <c r="F55" s="7"/>
      <c r="G55" s="4"/>
      <c r="H55" s="4"/>
      <c r="I55" s="4"/>
      <c r="J55" s="4"/>
      <c r="K55" s="4"/>
      <c r="L55" s="4"/>
      <c r="M55" s="61"/>
    </row>
    <row r="56" spans="1:13">
      <c r="A56" s="5">
        <f t="shared" si="4"/>
        <v>0</v>
      </c>
      <c r="B56" s="134"/>
      <c r="D56" s="39"/>
      <c r="E56" s="30"/>
      <c r="F56" s="7"/>
      <c r="G56" s="4"/>
      <c r="H56" s="4"/>
      <c r="I56" s="4"/>
      <c r="J56" s="4"/>
      <c r="K56" s="4"/>
      <c r="L56" s="4"/>
      <c r="M56" s="61"/>
    </row>
    <row r="57" spans="1:13">
      <c r="A57" s="5">
        <f t="shared" si="4"/>
        <v>0</v>
      </c>
      <c r="B57" s="134"/>
      <c r="D57" s="39"/>
      <c r="E57" s="30"/>
      <c r="F57" s="7"/>
      <c r="G57" s="4"/>
      <c r="H57" s="4"/>
      <c r="I57" s="4"/>
      <c r="J57" s="4"/>
      <c r="K57" s="4"/>
      <c r="L57" s="4"/>
      <c r="M57" s="61"/>
    </row>
    <row r="58" spans="1:13">
      <c r="A58" s="5">
        <f t="shared" si="4"/>
        <v>0</v>
      </c>
      <c r="B58" s="134"/>
      <c r="D58" s="39"/>
      <c r="E58" s="30"/>
      <c r="F58" s="7"/>
      <c r="G58" s="4"/>
      <c r="H58" s="4"/>
      <c r="I58" s="4"/>
      <c r="J58" s="4"/>
      <c r="K58" s="4"/>
      <c r="L58" s="4"/>
      <c r="M58" s="61"/>
    </row>
    <row r="59" spans="1:13">
      <c r="A59" s="5">
        <f t="shared" si="4"/>
        <v>0</v>
      </c>
      <c r="B59" s="134"/>
      <c r="D59" s="39"/>
      <c r="E59" s="30"/>
      <c r="F59" s="7"/>
      <c r="G59" s="4"/>
      <c r="H59" s="4"/>
      <c r="I59" s="4"/>
      <c r="J59" s="4"/>
      <c r="K59" s="4"/>
      <c r="L59" s="4"/>
      <c r="M59" s="61"/>
    </row>
    <row r="60" spans="1:13">
      <c r="A60" s="5">
        <f t="shared" si="4"/>
        <v>0</v>
      </c>
      <c r="B60" s="134"/>
      <c r="D60" s="39"/>
      <c r="E60" s="30"/>
      <c r="F60" s="7"/>
      <c r="G60" s="4"/>
      <c r="H60" s="4"/>
      <c r="I60" s="4"/>
      <c r="J60" s="4"/>
      <c r="K60" s="4"/>
      <c r="L60" s="4"/>
      <c r="M60" s="61"/>
    </row>
    <row r="61" spans="1:13">
      <c r="A61" s="5">
        <f t="shared" si="4"/>
        <v>0</v>
      </c>
      <c r="B61" s="134"/>
      <c r="D61" s="39"/>
      <c r="E61" s="30"/>
      <c r="F61" s="7"/>
      <c r="G61" s="4"/>
      <c r="H61" s="4"/>
      <c r="I61" s="4"/>
      <c r="J61" s="4"/>
      <c r="K61" s="4"/>
      <c r="L61" s="4"/>
      <c r="M61" s="61"/>
    </row>
    <row r="62" spans="1:13">
      <c r="A62" s="5">
        <f t="shared" si="4"/>
        <v>0</v>
      </c>
      <c r="B62" s="134"/>
      <c r="D62" s="39"/>
      <c r="E62" s="30"/>
      <c r="F62" s="7"/>
      <c r="G62" s="4"/>
      <c r="H62" s="4"/>
      <c r="I62" s="4"/>
      <c r="J62" s="4"/>
      <c r="K62" s="4"/>
      <c r="L62" s="4"/>
      <c r="M62" s="61"/>
    </row>
    <row r="63" spans="1:13">
      <c r="A63" s="5">
        <f t="shared" si="4"/>
        <v>0</v>
      </c>
      <c r="B63" s="134"/>
      <c r="D63" s="39"/>
      <c r="E63" s="30"/>
      <c r="F63" s="7"/>
      <c r="G63" s="4"/>
      <c r="H63" s="4"/>
      <c r="I63" s="4"/>
      <c r="J63" s="4"/>
      <c r="K63" s="4"/>
      <c r="L63" s="4"/>
      <c r="M63" s="61"/>
    </row>
    <row r="64" spans="1:13">
      <c r="A64" s="5">
        <f t="shared" si="4"/>
        <v>0</v>
      </c>
      <c r="B64" s="134"/>
      <c r="D64" s="39"/>
      <c r="E64" s="30"/>
      <c r="F64" s="7"/>
      <c r="G64" s="4"/>
      <c r="H64" s="4"/>
      <c r="I64" s="4"/>
      <c r="J64" s="4"/>
      <c r="K64" s="4"/>
      <c r="L64" s="4"/>
      <c r="M64" s="61"/>
    </row>
    <row r="65" spans="1:13">
      <c r="A65" s="5">
        <f t="shared" si="4"/>
        <v>0</v>
      </c>
      <c r="B65" s="134"/>
      <c r="D65" s="39"/>
      <c r="E65" s="30"/>
      <c r="F65" s="7"/>
      <c r="G65" s="4"/>
      <c r="H65" s="4"/>
      <c r="I65" s="4"/>
      <c r="J65" s="4"/>
      <c r="K65" s="4"/>
      <c r="L65" s="4"/>
      <c r="M65" s="61"/>
    </row>
    <row r="66" spans="1:13">
      <c r="A66" s="5">
        <f t="shared" si="4"/>
        <v>0</v>
      </c>
      <c r="B66" s="134"/>
      <c r="D66" s="39"/>
      <c r="E66" s="30"/>
      <c r="F66" s="7"/>
      <c r="G66" s="4"/>
      <c r="H66" s="4"/>
      <c r="I66" s="4"/>
      <c r="J66" s="4"/>
      <c r="K66" s="4"/>
      <c r="L66" s="4"/>
      <c r="M66" s="61"/>
    </row>
    <row r="67" spans="1:13">
      <c r="A67" s="5">
        <f t="shared" si="4"/>
        <v>0</v>
      </c>
      <c r="B67" s="134"/>
      <c r="D67" s="39"/>
      <c r="E67" s="30"/>
      <c r="F67" s="7"/>
      <c r="G67" s="4"/>
      <c r="H67" s="4"/>
      <c r="I67" s="4"/>
      <c r="J67" s="4"/>
      <c r="K67" s="4"/>
      <c r="L67" s="4"/>
      <c r="M67" s="61"/>
    </row>
    <row r="68" spans="1:13">
      <c r="A68" s="5">
        <f t="shared" si="4"/>
        <v>0</v>
      </c>
      <c r="B68" s="134"/>
      <c r="D68" s="39"/>
      <c r="E68" s="30"/>
      <c r="F68" s="7"/>
      <c r="G68" s="4"/>
      <c r="H68" s="4"/>
      <c r="I68" s="4"/>
      <c r="J68" s="4"/>
      <c r="K68" s="4"/>
      <c r="L68" s="4"/>
      <c r="M68" s="61"/>
    </row>
    <row r="69" spans="1:13">
      <c r="A69" s="5">
        <f t="shared" si="4"/>
        <v>0</v>
      </c>
      <c r="B69" s="134"/>
      <c r="D69" s="39"/>
      <c r="E69" s="30"/>
      <c r="F69" s="7"/>
      <c r="G69" s="4"/>
      <c r="H69" s="4"/>
      <c r="I69" s="4"/>
      <c r="J69" s="4"/>
      <c r="K69" s="4"/>
      <c r="L69" s="4"/>
      <c r="M69" s="61"/>
    </row>
    <row r="70" spans="1:13">
      <c r="A70" s="5">
        <f t="shared" si="4"/>
        <v>0</v>
      </c>
      <c r="B70" s="134"/>
      <c r="D70" s="39"/>
      <c r="E70" s="30"/>
      <c r="F70" s="7"/>
      <c r="G70" s="4"/>
      <c r="H70" s="4"/>
      <c r="I70" s="4"/>
      <c r="J70" s="4"/>
      <c r="K70" s="4"/>
      <c r="L70" s="4"/>
      <c r="M70" s="61"/>
    </row>
    <row r="71" spans="1:13">
      <c r="A71" s="5">
        <f t="shared" si="4"/>
        <v>0</v>
      </c>
      <c r="B71" s="134"/>
      <c r="D71" s="39"/>
      <c r="E71" s="30"/>
      <c r="F71" s="7"/>
      <c r="G71" s="4"/>
      <c r="H71" s="4"/>
      <c r="I71" s="4"/>
      <c r="J71" s="4"/>
      <c r="K71" s="4"/>
      <c r="L71" s="4"/>
      <c r="M71" s="61"/>
    </row>
    <row r="72" spans="1:13">
      <c r="A72" s="5">
        <f t="shared" si="4"/>
        <v>0</v>
      </c>
      <c r="B72" s="134"/>
      <c r="D72" s="39"/>
      <c r="E72" s="30"/>
      <c r="F72" s="7"/>
      <c r="G72" s="4"/>
      <c r="H72" s="4"/>
      <c r="I72" s="4"/>
      <c r="J72" s="4"/>
      <c r="K72" s="4"/>
      <c r="L72" s="4"/>
      <c r="M72" s="61"/>
    </row>
    <row r="73" spans="1:13">
      <c r="A73" s="5">
        <f t="shared" si="4"/>
        <v>0</v>
      </c>
      <c r="B73" s="134"/>
      <c r="D73" s="39"/>
      <c r="E73" s="30"/>
      <c r="F73" s="7"/>
      <c r="G73" s="4"/>
      <c r="H73" s="4"/>
      <c r="I73" s="4"/>
      <c r="J73" s="4"/>
      <c r="K73" s="4"/>
      <c r="L73" s="4"/>
      <c r="M73" s="61"/>
    </row>
    <row r="74" spans="1:13">
      <c r="A74" s="5">
        <f t="shared" si="4"/>
        <v>0</v>
      </c>
      <c r="B74" s="134"/>
      <c r="D74" s="39"/>
      <c r="E74" s="30"/>
      <c r="F74" s="7"/>
      <c r="G74" s="4"/>
      <c r="H74" s="4"/>
      <c r="I74" s="4"/>
      <c r="J74" s="4"/>
      <c r="K74" s="4"/>
      <c r="L74" s="4"/>
      <c r="M74" s="61"/>
    </row>
    <row r="75" spans="1:13">
      <c r="A75" s="5">
        <f t="shared" si="4"/>
        <v>0</v>
      </c>
      <c r="B75" s="134"/>
      <c r="D75" s="39"/>
      <c r="E75" s="30"/>
      <c r="F75" s="7"/>
      <c r="G75" s="4"/>
      <c r="H75" s="4"/>
      <c r="I75" s="4"/>
      <c r="J75" s="4"/>
      <c r="K75" s="4"/>
      <c r="L75" s="4"/>
      <c r="M75" s="61"/>
    </row>
    <row r="76" spans="1:13">
      <c r="A76" s="5">
        <f t="shared" si="4"/>
        <v>0</v>
      </c>
      <c r="B76" s="134"/>
      <c r="D76" s="39"/>
      <c r="E76" s="30"/>
      <c r="F76" s="7"/>
      <c r="G76" s="4"/>
      <c r="H76" s="4"/>
      <c r="I76" s="4"/>
      <c r="J76" s="4"/>
      <c r="K76" s="4"/>
      <c r="L76" s="4"/>
      <c r="M76" s="61"/>
    </row>
    <row r="77" spans="1:13">
      <c r="A77" s="5">
        <f t="shared" si="4"/>
        <v>0</v>
      </c>
      <c r="B77" s="134"/>
      <c r="D77" s="39"/>
      <c r="E77" s="30"/>
      <c r="F77" s="7"/>
      <c r="G77" s="4"/>
      <c r="H77" s="4"/>
      <c r="I77" s="4"/>
      <c r="J77" s="4"/>
      <c r="K77" s="4"/>
      <c r="L77" s="4"/>
      <c r="M77" s="61"/>
    </row>
    <row r="78" spans="1:13">
      <c r="A78" s="5">
        <f t="shared" si="4"/>
        <v>0</v>
      </c>
      <c r="B78" s="134"/>
      <c r="D78" s="39"/>
      <c r="E78" s="30"/>
      <c r="F78" s="7"/>
      <c r="G78" s="4"/>
      <c r="H78" s="4"/>
      <c r="I78" s="4"/>
      <c r="J78" s="4"/>
      <c r="K78" s="4"/>
      <c r="L78" s="4"/>
      <c r="M78" s="61"/>
    </row>
    <row r="79" spans="1:13">
      <c r="A79" s="5">
        <f t="shared" si="4"/>
        <v>0</v>
      </c>
      <c r="B79" s="134"/>
      <c r="D79" s="39"/>
      <c r="E79" s="30"/>
      <c r="F79" s="7"/>
      <c r="G79" s="4"/>
      <c r="H79" s="4"/>
      <c r="I79" s="4"/>
      <c r="J79" s="4"/>
      <c r="K79" s="4"/>
      <c r="L79" s="4"/>
      <c r="M79" s="61"/>
    </row>
    <row r="80" spans="1:13">
      <c r="A80" s="5">
        <f t="shared" si="4"/>
        <v>0</v>
      </c>
      <c r="B80" s="134"/>
      <c r="D80" s="39"/>
      <c r="E80" s="30"/>
      <c r="F80" s="7"/>
      <c r="G80" s="4"/>
      <c r="H80" s="4"/>
      <c r="I80" s="4"/>
      <c r="J80" s="4"/>
      <c r="K80" s="4"/>
      <c r="L80" s="4"/>
      <c r="M80" s="61"/>
    </row>
    <row r="81" spans="1:13">
      <c r="A81" s="5">
        <f t="shared" si="4"/>
        <v>0</v>
      </c>
      <c r="B81" s="134"/>
      <c r="D81" s="39"/>
      <c r="E81" s="30"/>
      <c r="F81" s="7"/>
      <c r="G81" s="4"/>
      <c r="H81" s="4"/>
      <c r="I81" s="4"/>
      <c r="J81" s="4"/>
      <c r="K81" s="4"/>
      <c r="L81" s="4"/>
      <c r="M81" s="61"/>
    </row>
    <row r="82" spans="1:13">
      <c r="A82" s="5">
        <f t="shared" si="4"/>
        <v>0</v>
      </c>
      <c r="B82" s="134"/>
      <c r="D82" s="39"/>
      <c r="E82" s="30"/>
      <c r="F82" s="7"/>
      <c r="G82" s="4"/>
      <c r="H82" s="4"/>
      <c r="I82" s="4"/>
      <c r="J82" s="4"/>
      <c r="K82" s="4"/>
      <c r="L82" s="4"/>
      <c r="M82" s="61"/>
    </row>
    <row r="83" spans="1:13">
      <c r="A83" s="5">
        <f t="shared" si="4"/>
        <v>0</v>
      </c>
      <c r="B83" s="134"/>
      <c r="D83" s="39"/>
      <c r="E83" s="30"/>
      <c r="F83" s="7"/>
      <c r="G83" s="4"/>
      <c r="H83" s="4"/>
      <c r="I83" s="4"/>
      <c r="J83" s="4"/>
      <c r="K83" s="4"/>
      <c r="L83" s="4"/>
      <c r="M83" s="61"/>
    </row>
    <row r="84" spans="1:13">
      <c r="A84" s="5">
        <f t="shared" si="4"/>
        <v>0</v>
      </c>
      <c r="B84" s="134"/>
      <c r="D84" s="39"/>
      <c r="E84" s="30"/>
      <c r="F84" s="7"/>
      <c r="G84" s="4"/>
      <c r="H84" s="4"/>
      <c r="I84" s="4"/>
      <c r="J84" s="4"/>
      <c r="K84" s="4"/>
      <c r="L84" s="4"/>
      <c r="M84" s="61"/>
    </row>
    <row r="85" spans="1:13">
      <c r="A85" s="5">
        <f t="shared" si="4"/>
        <v>0</v>
      </c>
      <c r="B85" s="134"/>
      <c r="D85" s="39"/>
      <c r="E85" s="30"/>
      <c r="F85" s="7"/>
      <c r="G85" s="4"/>
      <c r="H85" s="4"/>
      <c r="I85" s="4"/>
      <c r="J85" s="4"/>
      <c r="K85" s="4"/>
      <c r="L85" s="4"/>
      <c r="M85" s="61"/>
    </row>
    <row r="86" spans="1:13">
      <c r="A86" s="5">
        <f t="shared" si="4"/>
        <v>0</v>
      </c>
      <c r="B86" s="134"/>
      <c r="D86" s="39"/>
      <c r="E86" s="30"/>
      <c r="F86" s="7"/>
      <c r="G86" s="4"/>
      <c r="H86" s="4"/>
      <c r="I86" s="4"/>
      <c r="J86" s="4"/>
      <c r="K86" s="4"/>
      <c r="L86" s="4"/>
      <c r="M86" s="61"/>
    </row>
    <row r="87" spans="1:13">
      <c r="A87" s="5">
        <f t="shared" si="4"/>
        <v>0</v>
      </c>
      <c r="B87" s="134"/>
      <c r="D87" s="39"/>
      <c r="E87" s="30"/>
      <c r="F87" s="7"/>
      <c r="G87" s="4"/>
      <c r="H87" s="4"/>
      <c r="I87" s="4"/>
      <c r="J87" s="4"/>
      <c r="K87" s="4"/>
      <c r="L87" s="4"/>
      <c r="M87" s="61"/>
    </row>
    <row r="88" spans="1:13">
      <c r="A88" s="5">
        <f t="shared" si="4"/>
        <v>0</v>
      </c>
      <c r="B88" s="134"/>
      <c r="D88" s="39"/>
      <c r="E88" s="30"/>
      <c r="F88" s="7"/>
      <c r="G88" s="4"/>
      <c r="H88" s="4"/>
      <c r="I88" s="4"/>
      <c r="J88" s="4"/>
      <c r="K88" s="4"/>
      <c r="L88" s="4"/>
      <c r="M88" s="61"/>
    </row>
    <row r="89" spans="1:13">
      <c r="A89" s="5">
        <f t="shared" si="4"/>
        <v>0</v>
      </c>
      <c r="B89" s="134"/>
      <c r="D89" s="39"/>
      <c r="E89" s="30"/>
      <c r="F89" s="7"/>
      <c r="G89" s="4"/>
      <c r="H89" s="4"/>
      <c r="I89" s="4"/>
      <c r="J89" s="4"/>
      <c r="K89" s="4"/>
      <c r="L89" s="4"/>
      <c r="M89" s="61"/>
    </row>
    <row r="90" spans="1:13">
      <c r="A90" s="5">
        <f t="shared" si="4"/>
        <v>0</v>
      </c>
      <c r="B90" s="134"/>
      <c r="D90" s="39"/>
      <c r="E90" s="30"/>
      <c r="F90" s="7"/>
      <c r="G90" s="4"/>
      <c r="H90" s="4"/>
      <c r="I90" s="4"/>
      <c r="J90" s="4"/>
      <c r="K90" s="4"/>
      <c r="L90" s="4"/>
      <c r="M90" s="61"/>
    </row>
    <row r="91" spans="1:13">
      <c r="A91" s="5">
        <f t="shared" si="4"/>
        <v>0</v>
      </c>
      <c r="B91" s="134"/>
      <c r="D91" s="39"/>
      <c r="E91" s="30"/>
      <c r="F91" s="8"/>
      <c r="G91" s="4"/>
      <c r="H91" s="4"/>
      <c r="I91" s="4"/>
      <c r="J91" s="4"/>
      <c r="K91" s="4"/>
      <c r="L91" s="4"/>
      <c r="M91" s="61"/>
    </row>
    <row r="92" spans="1:13">
      <c r="A92" s="5">
        <f t="shared" si="4"/>
        <v>0</v>
      </c>
      <c r="B92" s="134"/>
      <c r="D92" s="39"/>
      <c r="E92" s="30"/>
      <c r="F92" s="8"/>
      <c r="G92" s="4"/>
      <c r="H92" s="4"/>
      <c r="I92" s="4"/>
      <c r="J92" s="4"/>
      <c r="K92" s="4"/>
      <c r="L92" s="4"/>
      <c r="M92" s="61"/>
    </row>
    <row r="93" spans="1:13">
      <c r="A93" s="5">
        <f t="shared" si="4"/>
        <v>0</v>
      </c>
      <c r="B93" s="134"/>
      <c r="D93" s="39"/>
      <c r="E93" s="30"/>
      <c r="F93" s="8"/>
      <c r="G93" s="4"/>
      <c r="H93" s="4"/>
      <c r="I93" s="4"/>
      <c r="J93" s="4"/>
      <c r="K93" s="4"/>
      <c r="L93" s="4"/>
      <c r="M93" s="61"/>
    </row>
    <row r="94" spans="1:13">
      <c r="A94" s="5">
        <f t="shared" si="4"/>
        <v>0</v>
      </c>
      <c r="B94" s="134"/>
      <c r="D94" s="39"/>
      <c r="E94" s="30"/>
      <c r="F94" s="8"/>
      <c r="G94" s="4"/>
      <c r="H94" s="4"/>
      <c r="I94" s="4"/>
      <c r="J94" s="4"/>
      <c r="K94" s="4"/>
      <c r="L94" s="4"/>
      <c r="M94" s="61"/>
    </row>
    <row r="95" spans="1:13">
      <c r="A95" s="5">
        <f t="shared" si="4"/>
        <v>0</v>
      </c>
      <c r="B95" s="134"/>
      <c r="D95" s="39"/>
      <c r="E95" s="30"/>
      <c r="F95" s="8"/>
      <c r="G95" s="4"/>
      <c r="H95" s="4"/>
      <c r="I95" s="4"/>
      <c r="J95" s="4"/>
      <c r="K95" s="4"/>
      <c r="L95" s="4"/>
      <c r="M95" s="61"/>
    </row>
    <row r="96" spans="1:13">
      <c r="A96" s="5">
        <f t="shared" si="4"/>
        <v>0</v>
      </c>
      <c r="B96" s="134"/>
      <c r="D96" s="39"/>
      <c r="E96" s="30"/>
      <c r="F96" s="8"/>
      <c r="G96" s="4"/>
      <c r="H96" s="4"/>
      <c r="I96" s="4"/>
      <c r="J96" s="4"/>
      <c r="K96" s="4"/>
      <c r="L96" s="4"/>
      <c r="M96" s="61"/>
    </row>
    <row r="97" spans="1:13">
      <c r="A97" s="5">
        <f t="shared" si="4"/>
        <v>0</v>
      </c>
      <c r="B97" s="134"/>
      <c r="D97" s="39"/>
      <c r="E97" s="30"/>
      <c r="F97" s="8"/>
      <c r="G97" s="4"/>
      <c r="H97" s="4"/>
      <c r="I97" s="4"/>
      <c r="J97" s="4"/>
      <c r="K97" s="4"/>
      <c r="L97" s="4"/>
      <c r="M97" s="61"/>
    </row>
    <row r="98" spans="1:13">
      <c r="A98" s="5">
        <f t="shared" ref="A98:A161" si="6">+F98-SUM(G98:M98)</f>
        <v>0</v>
      </c>
      <c r="B98" s="134"/>
      <c r="D98" s="39"/>
      <c r="E98" s="30"/>
      <c r="F98" s="8"/>
      <c r="G98" s="4"/>
      <c r="H98" s="4"/>
      <c r="I98" s="4"/>
      <c r="J98" s="4"/>
      <c r="K98" s="4"/>
      <c r="L98" s="4"/>
      <c r="M98" s="61"/>
    </row>
    <row r="99" spans="1:13">
      <c r="A99" s="5">
        <f t="shared" si="6"/>
        <v>0</v>
      </c>
      <c r="B99" s="134"/>
      <c r="D99" s="39"/>
      <c r="E99" s="30"/>
      <c r="F99" s="8"/>
      <c r="G99" s="4"/>
      <c r="H99" s="4"/>
      <c r="I99" s="4"/>
      <c r="J99" s="4"/>
      <c r="K99" s="4"/>
      <c r="L99" s="4"/>
      <c r="M99" s="61"/>
    </row>
    <row r="100" spans="1:13">
      <c r="A100" s="5">
        <f t="shared" si="6"/>
        <v>0</v>
      </c>
      <c r="B100" s="134"/>
      <c r="D100" s="39"/>
      <c r="E100" s="30"/>
      <c r="F100" s="8"/>
      <c r="G100" s="4"/>
      <c r="H100" s="4"/>
      <c r="I100" s="4"/>
      <c r="J100" s="4"/>
      <c r="K100" s="4"/>
      <c r="L100" s="4"/>
      <c r="M100" s="61"/>
    </row>
    <row r="101" spans="1:13">
      <c r="A101" s="5">
        <f t="shared" si="6"/>
        <v>0</v>
      </c>
      <c r="B101" s="134"/>
      <c r="D101" s="39"/>
      <c r="E101" s="30"/>
      <c r="F101" s="8"/>
      <c r="G101" s="4"/>
      <c r="H101" s="4"/>
      <c r="I101" s="4"/>
      <c r="J101" s="4"/>
      <c r="K101" s="4"/>
      <c r="L101" s="4"/>
      <c r="M101" s="61"/>
    </row>
    <row r="102" spans="1:13">
      <c r="A102" s="5">
        <f t="shared" si="6"/>
        <v>0</v>
      </c>
      <c r="B102" s="134"/>
      <c r="D102" s="39"/>
      <c r="E102" s="30"/>
      <c r="F102" s="8"/>
      <c r="G102" s="4"/>
      <c r="H102" s="4"/>
      <c r="I102" s="4"/>
      <c r="J102" s="4"/>
      <c r="K102" s="4"/>
      <c r="L102" s="4"/>
      <c r="M102" s="61"/>
    </row>
    <row r="103" spans="1:13">
      <c r="A103" s="5">
        <f t="shared" si="6"/>
        <v>0</v>
      </c>
      <c r="B103" s="134"/>
      <c r="D103" s="39"/>
      <c r="E103" s="30"/>
      <c r="F103" s="8"/>
      <c r="G103" s="4"/>
      <c r="H103" s="4"/>
      <c r="I103" s="4"/>
      <c r="J103" s="4"/>
      <c r="K103" s="4"/>
      <c r="L103" s="4"/>
      <c r="M103" s="61"/>
    </row>
    <row r="104" spans="1:13">
      <c r="A104" s="5">
        <f t="shared" si="6"/>
        <v>0</v>
      </c>
      <c r="B104" s="134"/>
      <c r="D104" s="39"/>
      <c r="E104" s="30"/>
      <c r="F104" s="8"/>
      <c r="G104" s="4"/>
      <c r="H104" s="4"/>
      <c r="I104" s="4"/>
      <c r="J104" s="4"/>
      <c r="K104" s="4"/>
      <c r="L104" s="4"/>
      <c r="M104" s="61"/>
    </row>
    <row r="105" spans="1:13">
      <c r="A105" s="5">
        <f t="shared" si="6"/>
        <v>0</v>
      </c>
      <c r="B105" s="134"/>
      <c r="D105" s="39"/>
      <c r="E105" s="30"/>
      <c r="F105" s="8"/>
      <c r="G105" s="4"/>
      <c r="H105" s="4"/>
      <c r="I105" s="4"/>
      <c r="J105" s="4"/>
      <c r="K105" s="4"/>
      <c r="L105" s="4"/>
      <c r="M105" s="61"/>
    </row>
    <row r="106" spans="1:13">
      <c r="A106" s="5">
        <f t="shared" si="6"/>
        <v>0</v>
      </c>
      <c r="B106" s="134"/>
      <c r="D106" s="39"/>
      <c r="E106" s="30"/>
      <c r="F106" s="8"/>
      <c r="G106" s="4"/>
      <c r="H106" s="4"/>
      <c r="I106" s="4"/>
      <c r="J106" s="4"/>
      <c r="K106" s="4"/>
      <c r="L106" s="4"/>
      <c r="M106" s="61"/>
    </row>
    <row r="107" spans="1:13">
      <c r="A107" s="5">
        <f t="shared" si="6"/>
        <v>0</v>
      </c>
      <c r="B107" s="134"/>
      <c r="D107" s="39"/>
      <c r="E107" s="30"/>
      <c r="F107" s="8"/>
      <c r="G107" s="4"/>
      <c r="H107" s="4"/>
      <c r="I107" s="4"/>
      <c r="J107" s="4"/>
      <c r="K107" s="4"/>
      <c r="L107" s="4"/>
      <c r="M107" s="61"/>
    </row>
    <row r="108" spans="1:13">
      <c r="A108" s="5">
        <f t="shared" si="6"/>
        <v>0</v>
      </c>
      <c r="B108" s="134"/>
      <c r="D108" s="39"/>
      <c r="E108" s="30"/>
      <c r="F108" s="8"/>
      <c r="G108" s="4"/>
      <c r="H108" s="4"/>
      <c r="I108" s="4"/>
      <c r="J108" s="4"/>
      <c r="K108" s="4"/>
      <c r="L108" s="4"/>
      <c r="M108" s="61"/>
    </row>
    <row r="109" spans="1:13">
      <c r="A109" s="5">
        <f t="shared" si="6"/>
        <v>0</v>
      </c>
      <c r="B109" s="134"/>
      <c r="D109" s="39"/>
      <c r="E109" s="30"/>
      <c r="F109" s="8"/>
      <c r="G109" s="4"/>
      <c r="H109" s="4"/>
      <c r="I109" s="4"/>
      <c r="J109" s="4"/>
      <c r="K109" s="4"/>
      <c r="L109" s="4"/>
      <c r="M109" s="61"/>
    </row>
    <row r="110" spans="1:13">
      <c r="A110" s="5">
        <f t="shared" si="6"/>
        <v>0</v>
      </c>
      <c r="B110" s="134"/>
      <c r="D110" s="39"/>
      <c r="E110" s="30"/>
      <c r="F110" s="8"/>
      <c r="G110" s="4"/>
      <c r="H110" s="4"/>
      <c r="I110" s="4"/>
      <c r="J110" s="4"/>
      <c r="K110" s="4"/>
      <c r="L110" s="4"/>
      <c r="M110" s="61"/>
    </row>
    <row r="111" spans="1:13">
      <c r="A111" s="5">
        <f t="shared" si="6"/>
        <v>0</v>
      </c>
      <c r="B111" s="134"/>
      <c r="D111" s="39"/>
      <c r="E111" s="30"/>
      <c r="F111" s="8"/>
      <c r="G111" s="4"/>
      <c r="H111" s="4"/>
      <c r="I111" s="4"/>
      <c r="J111" s="4"/>
      <c r="K111" s="4"/>
      <c r="L111" s="4"/>
      <c r="M111" s="61"/>
    </row>
    <row r="112" spans="1:13">
      <c r="A112" s="5">
        <f t="shared" si="6"/>
        <v>0</v>
      </c>
      <c r="B112" s="134"/>
      <c r="D112" s="39"/>
      <c r="E112" s="30"/>
      <c r="F112" s="8"/>
      <c r="G112" s="4"/>
      <c r="H112" s="4"/>
      <c r="I112" s="4"/>
      <c r="J112" s="4"/>
      <c r="K112" s="4"/>
      <c r="L112" s="4"/>
      <c r="M112" s="61"/>
    </row>
    <row r="113" spans="1:13">
      <c r="A113" s="5">
        <f t="shared" si="6"/>
        <v>0</v>
      </c>
      <c r="B113" s="134"/>
      <c r="D113" s="39"/>
      <c r="E113" s="30"/>
      <c r="F113" s="8"/>
      <c r="G113" s="4"/>
      <c r="H113" s="4"/>
      <c r="I113" s="4"/>
      <c r="J113" s="4"/>
      <c r="K113" s="4"/>
      <c r="L113" s="4"/>
      <c r="M113" s="61"/>
    </row>
    <row r="114" spans="1:13">
      <c r="A114" s="5">
        <f t="shared" si="6"/>
        <v>0</v>
      </c>
      <c r="B114" s="134"/>
      <c r="D114" s="39"/>
      <c r="E114" s="30"/>
      <c r="F114" s="8"/>
      <c r="G114" s="4"/>
      <c r="H114" s="4"/>
      <c r="I114" s="4"/>
      <c r="J114" s="4"/>
      <c r="K114" s="4"/>
      <c r="L114" s="4"/>
      <c r="M114" s="61"/>
    </row>
    <row r="115" spans="1:13">
      <c r="A115" s="5">
        <f t="shared" si="6"/>
        <v>0</v>
      </c>
      <c r="B115" s="134"/>
      <c r="D115" s="39"/>
      <c r="E115" s="30"/>
      <c r="F115" s="8"/>
      <c r="G115" s="4"/>
      <c r="H115" s="4"/>
      <c r="I115" s="4"/>
      <c r="J115" s="4"/>
      <c r="K115" s="4"/>
      <c r="L115" s="4"/>
      <c r="M115" s="61"/>
    </row>
    <row r="116" spans="1:13">
      <c r="A116" s="5">
        <f t="shared" si="6"/>
        <v>0</v>
      </c>
      <c r="B116" s="134"/>
      <c r="D116" s="39"/>
      <c r="E116" s="30"/>
      <c r="F116" s="8"/>
      <c r="G116" s="4"/>
      <c r="H116" s="4"/>
      <c r="I116" s="4"/>
      <c r="J116" s="4"/>
      <c r="K116" s="4"/>
      <c r="L116" s="4"/>
      <c r="M116" s="61"/>
    </row>
    <row r="117" spans="1:13">
      <c r="A117" s="5">
        <f t="shared" si="6"/>
        <v>0</v>
      </c>
      <c r="B117" s="134"/>
      <c r="D117" s="39"/>
      <c r="E117" s="30"/>
      <c r="F117" s="8"/>
      <c r="G117" s="4"/>
      <c r="H117" s="4"/>
      <c r="I117" s="4"/>
      <c r="J117" s="4"/>
      <c r="K117" s="4"/>
      <c r="L117" s="4"/>
      <c r="M117" s="61"/>
    </row>
    <row r="118" spans="1:13">
      <c r="A118" s="5">
        <f t="shared" si="6"/>
        <v>0</v>
      </c>
      <c r="B118" s="134"/>
      <c r="D118" s="39"/>
      <c r="E118" s="30"/>
      <c r="F118" s="8"/>
      <c r="G118" s="4"/>
      <c r="H118" s="4"/>
      <c r="I118" s="4"/>
      <c r="J118" s="4"/>
      <c r="K118" s="4"/>
      <c r="L118" s="4"/>
      <c r="M118" s="61"/>
    </row>
    <row r="119" spans="1:13">
      <c r="A119" s="5">
        <f t="shared" si="6"/>
        <v>0</v>
      </c>
      <c r="B119" s="134"/>
      <c r="D119" s="39"/>
      <c r="E119" s="30"/>
      <c r="F119" s="8"/>
      <c r="G119" s="4"/>
      <c r="H119" s="4"/>
      <c r="I119" s="4"/>
      <c r="J119" s="4"/>
      <c r="K119" s="4"/>
      <c r="L119" s="4"/>
      <c r="M119" s="61"/>
    </row>
    <row r="120" spans="1:13">
      <c r="A120" s="5">
        <f t="shared" si="6"/>
        <v>0</v>
      </c>
      <c r="B120" s="134"/>
      <c r="D120" s="39"/>
      <c r="E120" s="30"/>
      <c r="F120" s="8"/>
      <c r="G120" s="4"/>
      <c r="H120" s="4"/>
      <c r="I120" s="4"/>
      <c r="J120" s="4"/>
      <c r="K120" s="4"/>
      <c r="L120" s="4"/>
      <c r="M120" s="61"/>
    </row>
    <row r="121" spans="1:13">
      <c r="A121" s="5">
        <f t="shared" si="6"/>
        <v>0</v>
      </c>
      <c r="B121" s="134"/>
      <c r="D121" s="39"/>
      <c r="E121" s="30"/>
      <c r="F121" s="8"/>
      <c r="G121" s="4"/>
      <c r="H121" s="4"/>
      <c r="I121" s="4"/>
      <c r="J121" s="4"/>
      <c r="K121" s="4"/>
      <c r="L121" s="4"/>
      <c r="M121" s="61"/>
    </row>
    <row r="122" spans="1:13">
      <c r="A122" s="5">
        <f t="shared" si="6"/>
        <v>0</v>
      </c>
      <c r="B122" s="134"/>
      <c r="D122" s="39"/>
      <c r="E122" s="30"/>
      <c r="F122" s="8"/>
      <c r="G122" s="4"/>
      <c r="H122" s="4"/>
      <c r="I122" s="4"/>
      <c r="J122" s="4"/>
      <c r="K122" s="4"/>
      <c r="L122" s="4"/>
      <c r="M122" s="61"/>
    </row>
    <row r="123" spans="1:13">
      <c r="A123" s="5">
        <f t="shared" si="6"/>
        <v>0</v>
      </c>
      <c r="B123" s="134"/>
      <c r="D123" s="39"/>
      <c r="E123" s="30"/>
      <c r="F123" s="8"/>
      <c r="G123" s="4"/>
      <c r="H123" s="4"/>
      <c r="I123" s="4"/>
      <c r="J123" s="4"/>
      <c r="K123" s="4"/>
      <c r="L123" s="4"/>
      <c r="M123" s="61"/>
    </row>
    <row r="124" spans="1:13">
      <c r="A124" s="5">
        <f t="shared" si="6"/>
        <v>0</v>
      </c>
      <c r="B124" s="134"/>
      <c r="D124" s="39"/>
      <c r="E124" s="30"/>
      <c r="F124" s="8"/>
      <c r="G124" s="4"/>
      <c r="H124" s="4"/>
      <c r="I124" s="4"/>
      <c r="J124" s="4"/>
      <c r="K124" s="4"/>
      <c r="L124" s="4"/>
      <c r="M124" s="61"/>
    </row>
    <row r="125" spans="1:13">
      <c r="A125" s="5">
        <f t="shared" si="6"/>
        <v>0</v>
      </c>
      <c r="B125" s="134"/>
      <c r="D125" s="39"/>
      <c r="E125" s="30"/>
      <c r="F125" s="8"/>
      <c r="G125" s="4"/>
      <c r="H125" s="4"/>
      <c r="I125" s="4"/>
      <c r="J125" s="4"/>
      <c r="K125" s="4"/>
      <c r="L125" s="4"/>
      <c r="M125" s="61"/>
    </row>
    <row r="126" spans="1:13">
      <c r="A126" s="5">
        <f t="shared" si="6"/>
        <v>0</v>
      </c>
      <c r="B126" s="134"/>
      <c r="D126" s="39"/>
      <c r="E126" s="30"/>
      <c r="F126" s="8"/>
      <c r="G126" s="4"/>
      <c r="H126" s="4"/>
      <c r="I126" s="4"/>
      <c r="J126" s="4"/>
      <c r="K126" s="4"/>
      <c r="L126" s="4"/>
      <c r="M126" s="61"/>
    </row>
    <row r="127" spans="1:13">
      <c r="A127" s="5">
        <f t="shared" si="6"/>
        <v>0</v>
      </c>
      <c r="B127" s="134"/>
      <c r="D127" s="39"/>
      <c r="E127" s="30"/>
      <c r="F127" s="8"/>
      <c r="G127" s="4"/>
      <c r="H127" s="4"/>
      <c r="I127" s="4"/>
      <c r="J127" s="4"/>
      <c r="K127" s="4"/>
      <c r="L127" s="4"/>
      <c r="M127" s="61"/>
    </row>
    <row r="128" spans="1:13">
      <c r="A128" s="5">
        <f t="shared" si="6"/>
        <v>0</v>
      </c>
      <c r="B128" s="134"/>
      <c r="D128" s="39"/>
      <c r="E128" s="30"/>
      <c r="F128" s="8"/>
      <c r="G128" s="4"/>
      <c r="H128" s="4"/>
      <c r="I128" s="4"/>
      <c r="J128" s="4"/>
      <c r="K128" s="4"/>
      <c r="L128" s="4"/>
      <c r="M128" s="61"/>
    </row>
    <row r="129" spans="1:13">
      <c r="A129" s="5">
        <f t="shared" si="6"/>
        <v>0</v>
      </c>
      <c r="B129" s="134"/>
      <c r="D129" s="39"/>
      <c r="E129" s="30"/>
      <c r="F129" s="8"/>
      <c r="G129" s="4"/>
      <c r="H129" s="4"/>
      <c r="I129" s="4"/>
      <c r="J129" s="4"/>
      <c r="K129" s="4"/>
      <c r="L129" s="4"/>
      <c r="M129" s="61"/>
    </row>
    <row r="130" spans="1:13">
      <c r="A130" s="5">
        <f t="shared" si="6"/>
        <v>0</v>
      </c>
      <c r="B130" s="134"/>
      <c r="D130" s="39"/>
      <c r="E130" s="30"/>
      <c r="F130" s="8"/>
      <c r="G130" s="4"/>
      <c r="H130" s="4"/>
      <c r="I130" s="4"/>
      <c r="J130" s="4"/>
      <c r="K130" s="4"/>
      <c r="L130" s="4"/>
      <c r="M130" s="61"/>
    </row>
    <row r="131" spans="1:13">
      <c r="A131" s="5">
        <f t="shared" si="6"/>
        <v>0</v>
      </c>
      <c r="B131" s="134"/>
      <c r="D131" s="39"/>
      <c r="E131" s="30"/>
      <c r="F131" s="8"/>
      <c r="G131" s="4"/>
      <c r="H131" s="4"/>
      <c r="I131" s="4"/>
      <c r="J131" s="4"/>
      <c r="K131" s="4"/>
      <c r="L131" s="4"/>
      <c r="M131" s="61"/>
    </row>
    <row r="132" spans="1:13">
      <c r="A132" s="5">
        <f t="shared" si="6"/>
        <v>0</v>
      </c>
      <c r="B132" s="134"/>
      <c r="D132" s="39"/>
      <c r="E132" s="30"/>
      <c r="F132" s="8"/>
      <c r="G132" s="4"/>
      <c r="H132" s="4"/>
      <c r="I132" s="4"/>
      <c r="J132" s="4"/>
      <c r="K132" s="4"/>
      <c r="L132" s="4"/>
      <c r="M132" s="61"/>
    </row>
    <row r="133" spans="1:13">
      <c r="A133" s="5">
        <f t="shared" si="6"/>
        <v>0</v>
      </c>
      <c r="B133" s="134"/>
      <c r="D133" s="39"/>
      <c r="E133" s="30"/>
      <c r="F133" s="8"/>
      <c r="G133" s="4"/>
      <c r="H133" s="4"/>
      <c r="I133" s="4"/>
      <c r="J133" s="4"/>
      <c r="K133" s="4"/>
      <c r="L133" s="4"/>
      <c r="M133" s="61"/>
    </row>
    <row r="134" spans="1:13">
      <c r="A134" s="5">
        <f t="shared" si="6"/>
        <v>0</v>
      </c>
      <c r="B134" s="134"/>
      <c r="D134" s="39"/>
      <c r="E134" s="30"/>
      <c r="F134" s="8"/>
      <c r="G134" s="4"/>
      <c r="H134" s="4"/>
      <c r="I134" s="4"/>
      <c r="J134" s="4"/>
      <c r="K134" s="4"/>
      <c r="L134" s="4"/>
      <c r="M134" s="61"/>
    </row>
    <row r="135" spans="1:13">
      <c r="A135" s="5">
        <f t="shared" si="6"/>
        <v>0</v>
      </c>
      <c r="B135" s="134"/>
      <c r="D135" s="39"/>
      <c r="E135" s="30"/>
      <c r="F135" s="8"/>
      <c r="G135" s="4"/>
      <c r="H135" s="4"/>
      <c r="I135" s="4"/>
      <c r="J135" s="4"/>
      <c r="K135" s="4"/>
      <c r="L135" s="4"/>
      <c r="M135" s="61"/>
    </row>
    <row r="136" spans="1:13">
      <c r="A136" s="5">
        <f t="shared" si="6"/>
        <v>0</v>
      </c>
      <c r="B136" s="134"/>
      <c r="D136" s="39"/>
      <c r="E136" s="30"/>
      <c r="F136" s="8"/>
      <c r="G136" s="4"/>
      <c r="H136" s="4"/>
      <c r="I136" s="4"/>
      <c r="J136" s="4"/>
      <c r="K136" s="4"/>
      <c r="L136" s="4"/>
      <c r="M136" s="61"/>
    </row>
    <row r="137" spans="1:13">
      <c r="A137" s="5">
        <f t="shared" si="6"/>
        <v>0</v>
      </c>
      <c r="B137" s="134"/>
      <c r="D137" s="39"/>
      <c r="E137" s="30"/>
      <c r="F137" s="8"/>
      <c r="G137" s="4"/>
      <c r="H137" s="4"/>
      <c r="I137" s="4"/>
      <c r="J137" s="4"/>
      <c r="K137" s="4"/>
      <c r="L137" s="4"/>
      <c r="M137" s="61"/>
    </row>
    <row r="138" spans="1:13">
      <c r="A138" s="5">
        <f t="shared" si="6"/>
        <v>0</v>
      </c>
      <c r="B138" s="134"/>
      <c r="D138" s="39"/>
      <c r="E138" s="30"/>
      <c r="F138" s="8"/>
      <c r="G138" s="4"/>
      <c r="H138" s="4"/>
      <c r="I138" s="4"/>
      <c r="J138" s="4"/>
      <c r="K138" s="4"/>
      <c r="L138" s="4"/>
      <c r="M138" s="61"/>
    </row>
    <row r="139" spans="1:13">
      <c r="A139" s="5">
        <f t="shared" si="6"/>
        <v>0</v>
      </c>
      <c r="B139" s="134"/>
      <c r="D139" s="39"/>
      <c r="E139" s="30"/>
      <c r="F139" s="8"/>
      <c r="G139" s="4"/>
      <c r="H139" s="4"/>
      <c r="I139" s="4"/>
      <c r="J139" s="4"/>
      <c r="K139" s="4"/>
      <c r="L139" s="4"/>
      <c r="M139" s="61"/>
    </row>
    <row r="140" spans="1:13">
      <c r="A140" s="5">
        <f t="shared" si="6"/>
        <v>0</v>
      </c>
      <c r="B140" s="134"/>
      <c r="D140" s="39"/>
      <c r="E140" s="30"/>
      <c r="F140" s="8"/>
      <c r="G140" s="4"/>
      <c r="H140" s="4"/>
      <c r="I140" s="4"/>
      <c r="J140" s="4"/>
      <c r="K140" s="4"/>
      <c r="L140" s="4"/>
      <c r="M140" s="61"/>
    </row>
    <row r="141" spans="1:13">
      <c r="A141" s="5">
        <f t="shared" si="6"/>
        <v>0</v>
      </c>
      <c r="B141" s="134"/>
      <c r="D141" s="39"/>
      <c r="E141" s="30"/>
      <c r="F141" s="8"/>
      <c r="G141" s="3"/>
      <c r="H141" s="3"/>
      <c r="I141" s="3"/>
      <c r="J141" s="3"/>
      <c r="K141" s="3"/>
      <c r="M141" s="61"/>
    </row>
    <row r="142" spans="1:13">
      <c r="A142" s="5">
        <f t="shared" si="6"/>
        <v>0</v>
      </c>
      <c r="B142" s="134"/>
      <c r="D142" s="39"/>
      <c r="E142" s="30"/>
      <c r="F142" s="8"/>
      <c r="G142" s="3"/>
      <c r="H142" s="3"/>
      <c r="I142" s="3"/>
      <c r="J142" s="3"/>
      <c r="K142" s="3"/>
      <c r="M142" s="61"/>
    </row>
    <row r="143" spans="1:13">
      <c r="A143" s="5">
        <f t="shared" si="6"/>
        <v>0</v>
      </c>
      <c r="B143" s="134"/>
      <c r="D143" s="39"/>
      <c r="E143" s="30"/>
      <c r="F143" s="8"/>
      <c r="G143" s="3"/>
      <c r="H143" s="3"/>
      <c r="I143" s="3"/>
      <c r="J143" s="3"/>
      <c r="K143" s="3"/>
      <c r="M143" s="61"/>
    </row>
    <row r="144" spans="1:13">
      <c r="A144" s="5">
        <f t="shared" si="6"/>
        <v>0</v>
      </c>
      <c r="B144" s="134"/>
      <c r="D144" s="39"/>
      <c r="E144" s="30"/>
      <c r="F144" s="8"/>
      <c r="G144" s="3"/>
      <c r="H144" s="3"/>
      <c r="I144" s="3"/>
      <c r="J144" s="3"/>
      <c r="K144" s="3"/>
      <c r="M144" s="61"/>
    </row>
    <row r="145" spans="1:13">
      <c r="A145" s="5">
        <f t="shared" si="6"/>
        <v>0</v>
      </c>
      <c r="B145" s="134"/>
      <c r="D145" s="39"/>
      <c r="E145" s="30"/>
      <c r="F145" s="8"/>
      <c r="G145" s="3"/>
      <c r="H145" s="3"/>
      <c r="I145" s="3"/>
      <c r="J145" s="3"/>
      <c r="K145" s="3"/>
      <c r="M145" s="61"/>
    </row>
    <row r="146" spans="1:13">
      <c r="A146" s="5">
        <f t="shared" si="6"/>
        <v>0</v>
      </c>
      <c r="B146" s="134"/>
      <c r="D146" s="39"/>
      <c r="E146" s="30"/>
      <c r="F146" s="8"/>
      <c r="G146" s="3"/>
      <c r="H146" s="3"/>
      <c r="I146" s="3"/>
      <c r="J146" s="3"/>
      <c r="K146" s="3"/>
      <c r="M146" s="61"/>
    </row>
    <row r="147" spans="1:13">
      <c r="A147" s="5">
        <f t="shared" si="6"/>
        <v>0</v>
      </c>
      <c r="B147" s="134"/>
      <c r="D147" s="39"/>
      <c r="E147" s="30"/>
      <c r="F147" s="8"/>
      <c r="G147" s="3"/>
      <c r="H147" s="3"/>
      <c r="I147" s="3"/>
      <c r="J147" s="3"/>
      <c r="K147" s="3"/>
      <c r="M147" s="61"/>
    </row>
    <row r="148" spans="1:13">
      <c r="A148" s="5">
        <f t="shared" si="6"/>
        <v>0</v>
      </c>
      <c r="B148" s="134"/>
      <c r="D148" s="39"/>
      <c r="E148" s="30"/>
      <c r="F148" s="8"/>
      <c r="G148" s="3"/>
      <c r="H148" s="3"/>
      <c r="I148" s="3"/>
      <c r="J148" s="3"/>
      <c r="K148" s="3"/>
      <c r="M148" s="61"/>
    </row>
    <row r="149" spans="1:13">
      <c r="A149" s="5">
        <f t="shared" si="6"/>
        <v>0</v>
      </c>
      <c r="B149" s="134"/>
      <c r="D149" s="39"/>
      <c r="E149" s="30"/>
      <c r="F149" s="8"/>
      <c r="G149" s="3"/>
      <c r="H149" s="3"/>
      <c r="I149" s="3"/>
      <c r="J149" s="3"/>
      <c r="K149" s="3"/>
      <c r="M149" s="61"/>
    </row>
    <row r="150" spans="1:13">
      <c r="A150" s="5">
        <f t="shared" si="6"/>
        <v>0</v>
      </c>
      <c r="B150" s="134"/>
      <c r="D150" s="39"/>
      <c r="E150" s="30"/>
      <c r="F150" s="8"/>
      <c r="G150" s="3"/>
      <c r="H150" s="3"/>
      <c r="I150" s="3"/>
      <c r="J150" s="3"/>
      <c r="K150" s="3"/>
      <c r="M150" s="61"/>
    </row>
    <row r="151" spans="1:13">
      <c r="A151" s="5">
        <f t="shared" si="6"/>
        <v>0</v>
      </c>
      <c r="B151" s="134"/>
      <c r="D151" s="39"/>
      <c r="E151" s="30"/>
      <c r="F151" s="8"/>
      <c r="G151" s="3"/>
      <c r="H151" s="3"/>
      <c r="I151" s="3"/>
      <c r="J151" s="3"/>
      <c r="K151" s="3"/>
      <c r="M151" s="61"/>
    </row>
    <row r="152" spans="1:13">
      <c r="A152" s="5">
        <f t="shared" si="6"/>
        <v>0</v>
      </c>
      <c r="B152" s="134"/>
      <c r="D152" s="39"/>
      <c r="E152" s="30"/>
      <c r="F152" s="8"/>
      <c r="G152" s="3"/>
      <c r="H152" s="3"/>
      <c r="I152" s="3"/>
      <c r="J152" s="3"/>
      <c r="K152" s="3"/>
      <c r="M152" s="61"/>
    </row>
    <row r="153" spans="1:13">
      <c r="A153" s="5">
        <f t="shared" si="6"/>
        <v>0</v>
      </c>
      <c r="B153" s="134"/>
      <c r="D153" s="39"/>
      <c r="E153" s="30"/>
      <c r="F153" s="8"/>
      <c r="G153" s="3"/>
      <c r="H153" s="3"/>
      <c r="I153" s="3"/>
      <c r="J153" s="3"/>
      <c r="K153" s="3"/>
      <c r="M153" s="61"/>
    </row>
    <row r="154" spans="1:13">
      <c r="A154" s="5">
        <f t="shared" si="6"/>
        <v>0</v>
      </c>
      <c r="B154" s="134"/>
      <c r="D154" s="39"/>
      <c r="E154" s="30"/>
      <c r="F154" s="8"/>
      <c r="G154" s="3"/>
      <c r="H154" s="3"/>
      <c r="I154" s="3"/>
      <c r="J154" s="3"/>
      <c r="K154" s="3"/>
      <c r="M154" s="61"/>
    </row>
    <row r="155" spans="1:13">
      <c r="A155" s="5">
        <f t="shared" si="6"/>
        <v>0</v>
      </c>
      <c r="B155" s="134"/>
      <c r="D155" s="39"/>
      <c r="E155" s="30"/>
      <c r="F155" s="8"/>
      <c r="G155" s="3"/>
      <c r="H155" s="3"/>
      <c r="I155" s="3"/>
      <c r="J155" s="3"/>
      <c r="K155" s="3"/>
      <c r="M155" s="61"/>
    </row>
    <row r="156" spans="1:13">
      <c r="A156" s="5">
        <f t="shared" si="6"/>
        <v>0</v>
      </c>
      <c r="B156" s="134"/>
      <c r="D156" s="39"/>
      <c r="E156" s="30"/>
      <c r="F156" s="8"/>
      <c r="G156" s="3"/>
      <c r="H156" s="3"/>
      <c r="I156" s="3"/>
      <c r="J156" s="3"/>
      <c r="K156" s="3"/>
      <c r="M156" s="61"/>
    </row>
    <row r="157" spans="1:13">
      <c r="A157" s="5">
        <f t="shared" si="6"/>
        <v>0</v>
      </c>
      <c r="B157" s="134"/>
      <c r="D157" s="39"/>
      <c r="E157" s="30"/>
      <c r="F157" s="8"/>
      <c r="G157" s="3"/>
      <c r="H157" s="3"/>
      <c r="I157" s="3"/>
      <c r="J157" s="3"/>
      <c r="K157" s="3"/>
      <c r="M157" s="61"/>
    </row>
    <row r="158" spans="1:13">
      <c r="A158" s="5">
        <f t="shared" si="6"/>
        <v>0</v>
      </c>
      <c r="B158" s="134"/>
      <c r="D158" s="39"/>
      <c r="E158" s="30"/>
      <c r="F158" s="8"/>
      <c r="G158" s="3"/>
      <c r="H158" s="3"/>
      <c r="I158" s="3"/>
      <c r="J158" s="3"/>
      <c r="K158" s="3"/>
      <c r="M158" s="61"/>
    </row>
    <row r="159" spans="1:13">
      <c r="A159" s="5">
        <f t="shared" si="6"/>
        <v>0</v>
      </c>
      <c r="B159" s="134"/>
      <c r="D159" s="39"/>
      <c r="E159" s="30"/>
      <c r="F159" s="8"/>
      <c r="G159" s="3"/>
      <c r="H159" s="3"/>
      <c r="I159" s="3"/>
      <c r="J159" s="3"/>
      <c r="K159" s="3"/>
      <c r="M159" s="61"/>
    </row>
    <row r="160" spans="1:13">
      <c r="A160" s="5">
        <f t="shared" si="6"/>
        <v>0</v>
      </c>
      <c r="B160" s="134"/>
      <c r="D160" s="39"/>
      <c r="E160" s="30"/>
      <c r="F160" s="8"/>
      <c r="G160" s="3"/>
      <c r="H160" s="3"/>
      <c r="I160" s="3"/>
      <c r="J160" s="3"/>
      <c r="K160" s="3"/>
      <c r="M160" s="61"/>
    </row>
    <row r="161" spans="1:13">
      <c r="A161" s="5">
        <f t="shared" si="6"/>
        <v>0</v>
      </c>
      <c r="B161" s="134"/>
      <c r="D161" s="39"/>
      <c r="E161" s="30"/>
      <c r="F161" s="8"/>
      <c r="G161" s="3"/>
      <c r="H161" s="3"/>
      <c r="I161" s="3"/>
      <c r="J161" s="3"/>
      <c r="K161" s="3"/>
      <c r="M161" s="61"/>
    </row>
    <row r="162" spans="1:13">
      <c r="A162" s="5">
        <f t="shared" ref="A162:A225" si="7">+F162-SUM(G162:M162)</f>
        <v>0</v>
      </c>
      <c r="B162" s="134"/>
      <c r="D162" s="39"/>
      <c r="E162" s="30"/>
      <c r="F162" s="8"/>
      <c r="G162" s="3"/>
      <c r="H162" s="3"/>
      <c r="I162" s="3"/>
      <c r="J162" s="3"/>
      <c r="K162" s="3"/>
      <c r="M162" s="61"/>
    </row>
    <row r="163" spans="1:13">
      <c r="A163" s="5">
        <f t="shared" si="7"/>
        <v>0</v>
      </c>
      <c r="B163" s="134"/>
      <c r="D163" s="39"/>
      <c r="E163" s="30"/>
      <c r="F163" s="8"/>
      <c r="G163" s="3"/>
      <c r="H163" s="3"/>
      <c r="I163" s="3"/>
      <c r="J163" s="3"/>
      <c r="K163" s="3"/>
      <c r="M163" s="61"/>
    </row>
    <row r="164" spans="1:13">
      <c r="A164" s="5">
        <f t="shared" si="7"/>
        <v>0</v>
      </c>
      <c r="B164" s="134"/>
      <c r="D164" s="39"/>
      <c r="E164" s="30"/>
      <c r="F164" s="8"/>
      <c r="G164" s="3"/>
      <c r="H164" s="3"/>
      <c r="I164" s="3"/>
      <c r="J164" s="3"/>
      <c r="K164" s="3"/>
      <c r="M164" s="61"/>
    </row>
    <row r="165" spans="1:13">
      <c r="A165" s="5">
        <f t="shared" si="7"/>
        <v>0</v>
      </c>
      <c r="B165" s="134"/>
      <c r="D165" s="39"/>
      <c r="E165" s="30"/>
      <c r="F165" s="8"/>
      <c r="G165" s="3"/>
      <c r="H165" s="3"/>
      <c r="I165" s="3"/>
      <c r="J165" s="3"/>
      <c r="K165" s="3"/>
      <c r="M165" s="61"/>
    </row>
    <row r="166" spans="1:13">
      <c r="A166" s="5">
        <f t="shared" si="7"/>
        <v>0</v>
      </c>
      <c r="B166" s="134"/>
      <c r="D166" s="39"/>
      <c r="E166" s="30"/>
      <c r="F166" s="8"/>
      <c r="G166" s="3"/>
      <c r="H166" s="3"/>
      <c r="I166" s="3"/>
      <c r="J166" s="3"/>
      <c r="K166" s="3"/>
      <c r="M166" s="61"/>
    </row>
    <row r="167" spans="1:13">
      <c r="A167" s="5">
        <f t="shared" si="7"/>
        <v>0</v>
      </c>
      <c r="B167" s="134"/>
      <c r="D167" s="39"/>
      <c r="E167" s="30"/>
      <c r="F167" s="8"/>
      <c r="G167" s="3"/>
      <c r="H167" s="3"/>
      <c r="I167" s="3"/>
      <c r="J167" s="3"/>
      <c r="K167" s="3"/>
      <c r="M167" s="61"/>
    </row>
    <row r="168" spans="1:13">
      <c r="A168" s="5">
        <f t="shared" si="7"/>
        <v>0</v>
      </c>
      <c r="B168" s="134"/>
      <c r="D168" s="39"/>
      <c r="E168" s="30"/>
      <c r="F168" s="8"/>
      <c r="G168" s="3"/>
      <c r="H168" s="3"/>
      <c r="I168" s="3"/>
      <c r="J168" s="3"/>
      <c r="K168" s="3"/>
      <c r="M168" s="61"/>
    </row>
    <row r="169" spans="1:13">
      <c r="A169" s="5">
        <f t="shared" si="7"/>
        <v>0</v>
      </c>
      <c r="B169" s="134"/>
      <c r="D169" s="39"/>
      <c r="E169" s="30"/>
      <c r="F169" s="8"/>
      <c r="G169" s="3"/>
      <c r="H169" s="3"/>
      <c r="I169" s="3"/>
      <c r="J169" s="3"/>
      <c r="K169" s="3"/>
      <c r="M169" s="61"/>
    </row>
    <row r="170" spans="1:13">
      <c r="A170" s="5">
        <f t="shared" si="7"/>
        <v>0</v>
      </c>
      <c r="B170" s="134"/>
      <c r="D170" s="39"/>
      <c r="E170" s="30"/>
      <c r="F170" s="8"/>
      <c r="G170" s="3"/>
      <c r="H170" s="3"/>
      <c r="I170" s="3"/>
      <c r="J170" s="3"/>
      <c r="K170" s="3"/>
      <c r="M170" s="61"/>
    </row>
    <row r="171" spans="1:13">
      <c r="A171" s="5">
        <f t="shared" si="7"/>
        <v>0</v>
      </c>
      <c r="B171" s="134"/>
      <c r="D171" s="39"/>
      <c r="E171" s="30"/>
      <c r="F171" s="8"/>
      <c r="G171" s="3"/>
      <c r="H171" s="3"/>
      <c r="I171" s="3"/>
      <c r="J171" s="3"/>
      <c r="K171" s="3"/>
      <c r="M171" s="61"/>
    </row>
    <row r="172" spans="1:13">
      <c r="A172" s="5">
        <f t="shared" si="7"/>
        <v>0</v>
      </c>
      <c r="B172" s="134"/>
      <c r="D172" s="39"/>
      <c r="E172" s="30"/>
      <c r="F172" s="8"/>
      <c r="G172" s="3"/>
      <c r="H172" s="3"/>
      <c r="I172" s="3"/>
      <c r="J172" s="3"/>
      <c r="K172" s="3"/>
      <c r="M172" s="61"/>
    </row>
    <row r="173" spans="1:13">
      <c r="A173" s="5">
        <f t="shared" si="7"/>
        <v>0</v>
      </c>
      <c r="B173" s="134"/>
      <c r="D173" s="39"/>
      <c r="E173" s="30"/>
      <c r="F173" s="8"/>
      <c r="G173" s="3"/>
      <c r="H173" s="3"/>
      <c r="I173" s="3"/>
      <c r="J173" s="3"/>
      <c r="K173" s="3"/>
      <c r="M173" s="61"/>
    </row>
    <row r="174" spans="1:13">
      <c r="A174" s="5">
        <f t="shared" si="7"/>
        <v>0</v>
      </c>
      <c r="B174" s="134"/>
      <c r="D174" s="39"/>
      <c r="E174" s="30"/>
      <c r="F174" s="8"/>
      <c r="G174" s="3"/>
      <c r="H174" s="3"/>
      <c r="I174" s="3"/>
      <c r="J174" s="3"/>
      <c r="K174" s="3"/>
      <c r="M174" s="61"/>
    </row>
    <row r="175" spans="1:13">
      <c r="A175" s="5">
        <f t="shared" si="7"/>
        <v>0</v>
      </c>
      <c r="B175" s="134"/>
      <c r="D175" s="39"/>
      <c r="E175" s="30"/>
      <c r="F175" s="8"/>
      <c r="G175" s="3"/>
      <c r="H175" s="3"/>
      <c r="I175" s="3"/>
      <c r="J175" s="3"/>
      <c r="K175" s="3"/>
      <c r="M175" s="61"/>
    </row>
    <row r="176" spans="1:13">
      <c r="A176" s="5">
        <f t="shared" si="7"/>
        <v>0</v>
      </c>
      <c r="B176" s="134"/>
      <c r="D176" s="39"/>
      <c r="E176" s="30"/>
      <c r="F176" s="8"/>
      <c r="G176" s="3"/>
      <c r="H176" s="3"/>
      <c r="I176" s="3"/>
      <c r="J176" s="3"/>
      <c r="K176" s="3"/>
      <c r="M176" s="61"/>
    </row>
    <row r="177" spans="1:13">
      <c r="A177" s="5">
        <f t="shared" si="7"/>
        <v>0</v>
      </c>
      <c r="B177" s="134"/>
      <c r="D177" s="39"/>
      <c r="E177" s="30"/>
      <c r="F177" s="8"/>
      <c r="G177" s="3"/>
      <c r="H177" s="3"/>
      <c r="I177" s="3"/>
      <c r="J177" s="3"/>
      <c r="K177" s="3"/>
      <c r="M177" s="61"/>
    </row>
    <row r="178" spans="1:13">
      <c r="A178" s="5">
        <f t="shared" si="7"/>
        <v>0</v>
      </c>
      <c r="B178" s="134"/>
      <c r="D178" s="39"/>
      <c r="E178" s="30"/>
      <c r="F178" s="8"/>
      <c r="G178" s="3"/>
      <c r="H178" s="3"/>
      <c r="I178" s="3"/>
      <c r="J178" s="3"/>
      <c r="K178" s="3"/>
      <c r="M178" s="61"/>
    </row>
    <row r="179" spans="1:13">
      <c r="A179" s="5">
        <f t="shared" si="7"/>
        <v>0</v>
      </c>
      <c r="B179" s="134"/>
      <c r="D179" s="39"/>
      <c r="E179" s="30"/>
      <c r="F179" s="8"/>
      <c r="G179" s="3"/>
      <c r="H179" s="3"/>
      <c r="I179" s="3"/>
      <c r="J179" s="3"/>
      <c r="K179" s="3"/>
      <c r="M179" s="61"/>
    </row>
    <row r="180" spans="1:13">
      <c r="A180" s="5">
        <f t="shared" si="7"/>
        <v>0</v>
      </c>
      <c r="B180" s="134"/>
      <c r="D180" s="39"/>
      <c r="E180" s="30"/>
      <c r="F180" s="8"/>
      <c r="G180" s="3"/>
      <c r="H180" s="3"/>
      <c r="I180" s="3"/>
      <c r="J180" s="3"/>
      <c r="K180" s="3"/>
      <c r="M180" s="61"/>
    </row>
    <row r="181" spans="1:13">
      <c r="A181" s="5">
        <f t="shared" si="7"/>
        <v>0</v>
      </c>
      <c r="B181" s="134"/>
      <c r="D181" s="39"/>
      <c r="E181" s="30"/>
      <c r="F181" s="8"/>
      <c r="G181" s="3"/>
      <c r="H181" s="3"/>
      <c r="I181" s="3"/>
      <c r="J181" s="3"/>
      <c r="K181" s="3"/>
      <c r="M181" s="61"/>
    </row>
    <row r="182" spans="1:13">
      <c r="A182" s="5">
        <f t="shared" si="7"/>
        <v>0</v>
      </c>
      <c r="B182" s="134"/>
      <c r="D182" s="39"/>
      <c r="E182" s="30"/>
      <c r="F182" s="8"/>
      <c r="G182" s="3"/>
      <c r="H182" s="3"/>
      <c r="I182" s="3"/>
      <c r="J182" s="3"/>
      <c r="K182" s="3"/>
      <c r="M182" s="61"/>
    </row>
    <row r="183" spans="1:13">
      <c r="A183" s="5">
        <f t="shared" si="7"/>
        <v>0</v>
      </c>
      <c r="B183" s="134"/>
      <c r="D183" s="39"/>
      <c r="E183" s="30"/>
      <c r="F183" s="8"/>
      <c r="G183" s="3"/>
      <c r="H183" s="3"/>
      <c r="I183" s="3"/>
      <c r="J183" s="3"/>
      <c r="K183" s="3"/>
      <c r="M183" s="61"/>
    </row>
    <row r="184" spans="1:13">
      <c r="A184" s="5">
        <f t="shared" si="7"/>
        <v>0</v>
      </c>
      <c r="B184" s="134"/>
      <c r="D184" s="39"/>
      <c r="E184" s="30"/>
      <c r="F184" s="8"/>
      <c r="G184" s="3"/>
      <c r="H184" s="3"/>
      <c r="I184" s="3"/>
      <c r="J184" s="3"/>
      <c r="K184" s="3"/>
      <c r="M184" s="61"/>
    </row>
    <row r="185" spans="1:13">
      <c r="A185" s="5">
        <f t="shared" si="7"/>
        <v>0</v>
      </c>
      <c r="B185" s="134"/>
      <c r="D185" s="39"/>
      <c r="E185" s="30"/>
      <c r="F185" s="8"/>
      <c r="G185" s="3"/>
      <c r="H185" s="3"/>
      <c r="I185" s="3"/>
      <c r="J185" s="3"/>
      <c r="K185" s="3"/>
      <c r="M185" s="61"/>
    </row>
    <row r="186" spans="1:13">
      <c r="A186" s="5">
        <f t="shared" si="7"/>
        <v>0</v>
      </c>
      <c r="B186" s="134"/>
      <c r="D186" s="39"/>
      <c r="E186" s="30"/>
      <c r="F186" s="8"/>
      <c r="G186" s="3"/>
      <c r="H186" s="3"/>
      <c r="I186" s="3"/>
      <c r="J186" s="3"/>
      <c r="K186" s="3"/>
      <c r="M186" s="61"/>
    </row>
    <row r="187" spans="1:13">
      <c r="A187" s="5">
        <f t="shared" si="7"/>
        <v>0</v>
      </c>
      <c r="B187" s="134"/>
      <c r="D187" s="39"/>
      <c r="E187" s="30"/>
      <c r="F187" s="8"/>
      <c r="G187" s="3"/>
      <c r="H187" s="3"/>
      <c r="I187" s="3"/>
      <c r="J187" s="3"/>
      <c r="K187" s="3"/>
      <c r="M187" s="61"/>
    </row>
    <row r="188" spans="1:13">
      <c r="A188" s="5">
        <f t="shared" si="7"/>
        <v>0</v>
      </c>
      <c r="B188" s="134"/>
      <c r="D188" s="39"/>
      <c r="E188" s="30"/>
      <c r="F188" s="8"/>
      <c r="G188" s="3"/>
      <c r="H188" s="3"/>
      <c r="I188" s="3"/>
      <c r="J188" s="3"/>
      <c r="K188" s="3"/>
      <c r="M188" s="61"/>
    </row>
    <row r="189" spans="1:13">
      <c r="A189" s="5">
        <f t="shared" si="7"/>
        <v>0</v>
      </c>
      <c r="B189" s="134"/>
      <c r="D189" s="39"/>
      <c r="E189" s="30"/>
      <c r="F189" s="8"/>
      <c r="G189" s="3"/>
      <c r="H189" s="3"/>
      <c r="I189" s="3"/>
      <c r="J189" s="3"/>
      <c r="K189" s="3"/>
      <c r="M189" s="61"/>
    </row>
    <row r="190" spans="1:13">
      <c r="A190" s="5">
        <f t="shared" si="7"/>
        <v>0</v>
      </c>
      <c r="B190" s="134"/>
      <c r="D190" s="39"/>
      <c r="E190" s="30"/>
      <c r="F190" s="8"/>
      <c r="G190" s="3"/>
      <c r="H190" s="3"/>
      <c r="I190" s="3"/>
      <c r="J190" s="3"/>
      <c r="K190" s="3"/>
      <c r="M190" s="61"/>
    </row>
    <row r="191" spans="1:13">
      <c r="A191" s="5">
        <f t="shared" si="7"/>
        <v>0</v>
      </c>
      <c r="B191" s="134"/>
      <c r="D191" s="39"/>
      <c r="E191" s="30"/>
      <c r="F191" s="8"/>
      <c r="G191" s="3"/>
      <c r="H191" s="3"/>
      <c r="I191" s="3"/>
      <c r="J191" s="3"/>
      <c r="K191" s="3"/>
      <c r="M191" s="61"/>
    </row>
    <row r="192" spans="1:13">
      <c r="A192" s="5">
        <f t="shared" si="7"/>
        <v>0</v>
      </c>
      <c r="B192" s="134"/>
      <c r="D192" s="39"/>
      <c r="E192" s="30"/>
      <c r="F192" s="8"/>
      <c r="G192" s="3"/>
      <c r="H192" s="3"/>
      <c r="I192" s="3"/>
      <c r="J192" s="3"/>
      <c r="K192" s="3"/>
      <c r="M192" s="61"/>
    </row>
    <row r="193" spans="1:13">
      <c r="A193" s="5">
        <f t="shared" si="7"/>
        <v>0</v>
      </c>
      <c r="B193" s="134"/>
      <c r="D193" s="39"/>
      <c r="E193" s="30"/>
      <c r="F193" s="8"/>
      <c r="G193" s="3"/>
      <c r="H193" s="3"/>
      <c r="I193" s="3"/>
      <c r="J193" s="3"/>
      <c r="K193" s="3"/>
      <c r="M193" s="61"/>
    </row>
    <row r="194" spans="1:13">
      <c r="A194" s="5">
        <f t="shared" si="7"/>
        <v>0</v>
      </c>
      <c r="B194" s="134"/>
      <c r="D194" s="39"/>
      <c r="E194" s="30"/>
      <c r="F194" s="8"/>
      <c r="G194" s="3"/>
      <c r="H194" s="3"/>
      <c r="I194" s="3"/>
      <c r="J194" s="3"/>
      <c r="K194" s="3"/>
      <c r="M194" s="61"/>
    </row>
    <row r="195" spans="1:13">
      <c r="A195" s="5">
        <f t="shared" si="7"/>
        <v>0</v>
      </c>
      <c r="B195" s="134"/>
      <c r="D195" s="39"/>
      <c r="E195" s="30"/>
      <c r="F195" s="8"/>
      <c r="G195" s="3"/>
      <c r="H195" s="3"/>
      <c r="I195" s="3"/>
      <c r="J195" s="3"/>
      <c r="K195" s="3"/>
      <c r="M195" s="61"/>
    </row>
    <row r="196" spans="1:13">
      <c r="A196" s="5">
        <f t="shared" si="7"/>
        <v>0</v>
      </c>
      <c r="B196" s="134"/>
      <c r="D196" s="39"/>
      <c r="E196" s="30"/>
      <c r="F196" s="8"/>
      <c r="G196" s="3"/>
      <c r="H196" s="3"/>
      <c r="I196" s="3"/>
      <c r="J196" s="3"/>
      <c r="K196" s="3"/>
      <c r="M196" s="61"/>
    </row>
    <row r="197" spans="1:13">
      <c r="A197" s="5">
        <f t="shared" si="7"/>
        <v>0</v>
      </c>
      <c r="B197" s="134"/>
      <c r="D197" s="39"/>
      <c r="E197" s="30"/>
      <c r="F197" s="8"/>
      <c r="G197" s="3"/>
      <c r="H197" s="3"/>
      <c r="I197" s="3"/>
      <c r="J197" s="3"/>
      <c r="K197" s="3"/>
      <c r="M197" s="61"/>
    </row>
    <row r="198" spans="1:13">
      <c r="A198" s="5">
        <f t="shared" si="7"/>
        <v>0</v>
      </c>
      <c r="B198" s="134"/>
      <c r="D198" s="39"/>
      <c r="E198" s="30"/>
      <c r="F198" s="8"/>
      <c r="G198" s="3"/>
      <c r="H198" s="3"/>
      <c r="I198" s="3"/>
      <c r="J198" s="3"/>
      <c r="K198" s="3"/>
      <c r="M198" s="61"/>
    </row>
    <row r="199" spans="1:13">
      <c r="A199" s="5">
        <f t="shared" si="7"/>
        <v>0</v>
      </c>
      <c r="B199" s="134"/>
      <c r="D199" s="39"/>
      <c r="E199" s="30"/>
      <c r="F199" s="8"/>
      <c r="G199" s="3"/>
      <c r="H199" s="3"/>
      <c r="I199" s="3"/>
      <c r="J199" s="3"/>
      <c r="K199" s="3"/>
      <c r="M199" s="61"/>
    </row>
    <row r="200" spans="1:13">
      <c r="A200" s="5">
        <f t="shared" si="7"/>
        <v>0</v>
      </c>
      <c r="B200" s="134"/>
      <c r="D200" s="39"/>
      <c r="E200" s="30"/>
      <c r="F200" s="8"/>
      <c r="G200" s="3"/>
      <c r="H200" s="3"/>
      <c r="I200" s="3"/>
      <c r="J200" s="3"/>
      <c r="K200" s="3"/>
      <c r="M200" s="61"/>
    </row>
    <row r="201" spans="1:13">
      <c r="A201" s="5">
        <f t="shared" si="7"/>
        <v>0</v>
      </c>
      <c r="B201" s="134"/>
      <c r="D201" s="39"/>
      <c r="E201" s="30"/>
      <c r="F201" s="8"/>
      <c r="G201" s="3"/>
      <c r="H201" s="3"/>
      <c r="I201" s="3"/>
      <c r="J201" s="3"/>
      <c r="K201" s="3"/>
      <c r="M201" s="61"/>
    </row>
    <row r="202" spans="1:13">
      <c r="A202" s="5">
        <f t="shared" si="7"/>
        <v>0</v>
      </c>
      <c r="B202" s="134"/>
      <c r="D202" s="39"/>
      <c r="E202" s="30"/>
      <c r="F202" s="8"/>
      <c r="G202" s="3"/>
      <c r="H202" s="3"/>
      <c r="I202" s="3"/>
      <c r="J202" s="3"/>
      <c r="K202" s="3"/>
      <c r="M202" s="61"/>
    </row>
    <row r="203" spans="1:13">
      <c r="A203" s="5">
        <f t="shared" si="7"/>
        <v>0</v>
      </c>
      <c r="B203" s="134"/>
      <c r="D203" s="39"/>
      <c r="E203" s="30"/>
      <c r="F203" s="8"/>
      <c r="G203" s="3"/>
      <c r="H203" s="3"/>
      <c r="I203" s="3"/>
      <c r="J203" s="3"/>
      <c r="K203" s="3"/>
      <c r="M203" s="61"/>
    </row>
    <row r="204" spans="1:13">
      <c r="A204" s="5">
        <f t="shared" si="7"/>
        <v>0</v>
      </c>
      <c r="B204" s="134"/>
      <c r="D204" s="39"/>
      <c r="E204" s="30"/>
      <c r="F204" s="8"/>
      <c r="G204" s="3"/>
      <c r="H204" s="3"/>
      <c r="I204" s="3"/>
      <c r="J204" s="3"/>
      <c r="K204" s="3"/>
      <c r="M204" s="61"/>
    </row>
    <row r="205" spans="1:13">
      <c r="A205" s="5">
        <f t="shared" si="7"/>
        <v>0</v>
      </c>
      <c r="B205" s="134"/>
      <c r="D205" s="39"/>
      <c r="E205" s="30"/>
      <c r="F205" s="8"/>
      <c r="G205" s="3"/>
      <c r="H205" s="3"/>
      <c r="I205" s="3"/>
      <c r="J205" s="3"/>
      <c r="K205" s="3"/>
      <c r="M205" s="61"/>
    </row>
    <row r="206" spans="1:13">
      <c r="A206" s="5">
        <f t="shared" si="7"/>
        <v>0</v>
      </c>
      <c r="B206" s="134"/>
      <c r="D206" s="39"/>
      <c r="E206" s="30"/>
      <c r="F206" s="8"/>
      <c r="G206" s="3"/>
      <c r="H206" s="3"/>
      <c r="I206" s="3"/>
      <c r="J206" s="3"/>
      <c r="K206" s="3"/>
      <c r="M206" s="61"/>
    </row>
    <row r="207" spans="1:13">
      <c r="A207" s="5">
        <f t="shared" si="7"/>
        <v>0</v>
      </c>
      <c r="B207" s="134"/>
      <c r="D207" s="39"/>
      <c r="E207" s="30"/>
      <c r="F207" s="8"/>
      <c r="G207" s="3"/>
      <c r="H207" s="3"/>
      <c r="I207" s="3"/>
      <c r="J207" s="3"/>
      <c r="K207" s="3"/>
      <c r="M207" s="61"/>
    </row>
    <row r="208" spans="1:13">
      <c r="A208" s="5">
        <f t="shared" si="7"/>
        <v>0</v>
      </c>
      <c r="B208" s="134"/>
      <c r="D208" s="39"/>
      <c r="E208" s="30"/>
      <c r="F208" s="8"/>
      <c r="G208" s="3"/>
      <c r="H208" s="3"/>
      <c r="I208" s="3"/>
      <c r="J208" s="3"/>
      <c r="K208" s="3"/>
      <c r="M208" s="61"/>
    </row>
    <row r="209" spans="1:13">
      <c r="A209" s="5">
        <f t="shared" si="7"/>
        <v>0</v>
      </c>
      <c r="B209" s="134"/>
      <c r="D209" s="39"/>
      <c r="E209" s="30"/>
      <c r="F209" s="8"/>
      <c r="G209" s="3"/>
      <c r="H209" s="3"/>
      <c r="I209" s="3"/>
      <c r="J209" s="3"/>
      <c r="K209" s="3"/>
      <c r="M209" s="61"/>
    </row>
    <row r="210" spans="1:13">
      <c r="A210" s="5">
        <f t="shared" si="7"/>
        <v>0</v>
      </c>
      <c r="B210" s="134"/>
      <c r="D210" s="39"/>
      <c r="E210" s="30"/>
      <c r="F210" s="8"/>
      <c r="G210" s="3"/>
      <c r="H210" s="3"/>
      <c r="I210" s="3"/>
      <c r="J210" s="3"/>
      <c r="K210" s="3"/>
      <c r="M210" s="61"/>
    </row>
    <row r="211" spans="1:13">
      <c r="A211" s="5">
        <f t="shared" si="7"/>
        <v>0</v>
      </c>
      <c r="B211" s="134"/>
      <c r="D211" s="39"/>
      <c r="E211" s="30"/>
      <c r="F211" s="8"/>
      <c r="G211" s="3"/>
      <c r="H211" s="3"/>
      <c r="I211" s="3"/>
      <c r="J211" s="3"/>
      <c r="K211" s="3"/>
      <c r="M211" s="61"/>
    </row>
    <row r="212" spans="1:13">
      <c r="A212" s="5">
        <f t="shared" si="7"/>
        <v>0</v>
      </c>
      <c r="B212" s="134"/>
      <c r="D212" s="39"/>
      <c r="E212" s="30"/>
      <c r="F212" s="8"/>
      <c r="G212" s="3"/>
      <c r="H212" s="3"/>
      <c r="I212" s="3"/>
      <c r="J212" s="3"/>
      <c r="K212" s="3"/>
      <c r="M212" s="61"/>
    </row>
    <row r="213" spans="1:13">
      <c r="A213" s="5">
        <f t="shared" si="7"/>
        <v>0</v>
      </c>
      <c r="B213" s="134"/>
      <c r="D213" s="39"/>
      <c r="E213" s="30"/>
      <c r="F213" s="8"/>
      <c r="G213" s="3"/>
      <c r="H213" s="3"/>
      <c r="I213" s="3"/>
      <c r="J213" s="3"/>
      <c r="K213" s="3"/>
      <c r="M213" s="61"/>
    </row>
    <row r="214" spans="1:13">
      <c r="A214" s="5">
        <f t="shared" si="7"/>
        <v>0</v>
      </c>
      <c r="B214" s="134"/>
      <c r="D214" s="39"/>
      <c r="E214" s="30"/>
      <c r="F214" s="8"/>
      <c r="G214" s="3"/>
      <c r="H214" s="3"/>
      <c r="I214" s="3"/>
      <c r="J214" s="3"/>
      <c r="K214" s="3"/>
      <c r="M214" s="61"/>
    </row>
    <row r="215" spans="1:13">
      <c r="A215" s="5">
        <f t="shared" si="7"/>
        <v>0</v>
      </c>
      <c r="B215" s="134"/>
      <c r="D215" s="39"/>
      <c r="E215" s="30"/>
      <c r="F215" s="8"/>
      <c r="G215" s="3"/>
      <c r="H215" s="3"/>
      <c r="I215" s="3"/>
      <c r="J215" s="3"/>
      <c r="K215" s="3"/>
      <c r="M215" s="61"/>
    </row>
    <row r="216" spans="1:13">
      <c r="A216" s="5">
        <f t="shared" si="7"/>
        <v>0</v>
      </c>
      <c r="B216" s="134"/>
      <c r="D216" s="39"/>
      <c r="E216" s="30"/>
      <c r="F216" s="8"/>
      <c r="G216" s="3"/>
      <c r="H216" s="3"/>
      <c r="I216" s="3"/>
      <c r="J216" s="3"/>
      <c r="K216" s="3"/>
      <c r="M216" s="61"/>
    </row>
    <row r="217" spans="1:13">
      <c r="A217" s="5">
        <f t="shared" si="7"/>
        <v>0</v>
      </c>
      <c r="B217" s="134"/>
      <c r="D217" s="39"/>
      <c r="E217" s="30"/>
      <c r="F217" s="8"/>
      <c r="G217" s="3"/>
      <c r="H217" s="3"/>
      <c r="I217" s="3"/>
      <c r="J217" s="3"/>
      <c r="K217" s="3"/>
      <c r="M217" s="61"/>
    </row>
    <row r="218" spans="1:13">
      <c r="A218" s="5">
        <f t="shared" si="7"/>
        <v>0</v>
      </c>
      <c r="B218" s="134"/>
      <c r="D218" s="39"/>
      <c r="E218" s="30"/>
      <c r="F218" s="8"/>
      <c r="G218" s="3"/>
      <c r="H218" s="3"/>
      <c r="I218" s="3"/>
      <c r="J218" s="3"/>
      <c r="K218" s="3"/>
      <c r="M218" s="61"/>
    </row>
    <row r="219" spans="1:13">
      <c r="A219" s="5">
        <f t="shared" si="7"/>
        <v>0</v>
      </c>
      <c r="B219" s="134"/>
      <c r="D219" s="39"/>
      <c r="E219" s="30"/>
      <c r="F219" s="8"/>
      <c r="G219" s="3"/>
      <c r="H219" s="3"/>
      <c r="I219" s="3"/>
      <c r="J219" s="3"/>
      <c r="K219" s="3"/>
      <c r="M219" s="61"/>
    </row>
    <row r="220" spans="1:13">
      <c r="A220" s="5">
        <f t="shared" si="7"/>
        <v>0</v>
      </c>
      <c r="B220" s="134"/>
      <c r="D220" s="39"/>
      <c r="E220" s="30"/>
      <c r="F220" s="8"/>
      <c r="G220" s="3"/>
      <c r="H220" s="3"/>
      <c r="I220" s="3"/>
      <c r="J220" s="3"/>
      <c r="K220" s="3"/>
      <c r="M220" s="61"/>
    </row>
    <row r="221" spans="1:13">
      <c r="A221" s="5">
        <f t="shared" si="7"/>
        <v>0</v>
      </c>
      <c r="B221" s="134"/>
      <c r="D221" s="39"/>
      <c r="E221" s="30"/>
      <c r="F221" s="8"/>
      <c r="G221" s="3"/>
      <c r="H221" s="3"/>
      <c r="I221" s="3"/>
      <c r="J221" s="3"/>
      <c r="K221" s="3"/>
      <c r="M221" s="61"/>
    </row>
    <row r="222" spans="1:13">
      <c r="A222" s="5">
        <f t="shared" si="7"/>
        <v>0</v>
      </c>
      <c r="B222" s="134"/>
      <c r="D222" s="39"/>
      <c r="E222" s="30"/>
      <c r="F222" s="8"/>
      <c r="G222" s="3"/>
      <c r="H222" s="3"/>
      <c r="I222" s="3"/>
      <c r="J222" s="3"/>
      <c r="K222" s="3"/>
      <c r="M222" s="61"/>
    </row>
    <row r="223" spans="1:13">
      <c r="A223" s="5">
        <f t="shared" si="7"/>
        <v>0</v>
      </c>
      <c r="B223" s="134"/>
      <c r="D223" s="39"/>
      <c r="E223" s="30"/>
      <c r="F223" s="8"/>
      <c r="G223" s="3"/>
      <c r="H223" s="3"/>
      <c r="I223" s="3"/>
      <c r="J223" s="3"/>
      <c r="K223" s="3"/>
      <c r="M223" s="61"/>
    </row>
    <row r="224" spans="1:13">
      <c r="A224" s="5">
        <f t="shared" si="7"/>
        <v>0</v>
      </c>
      <c r="B224" s="134"/>
      <c r="D224" s="39"/>
      <c r="E224" s="30"/>
      <c r="F224" s="8"/>
      <c r="G224" s="3"/>
      <c r="H224" s="3"/>
      <c r="I224" s="3"/>
      <c r="J224" s="3"/>
      <c r="K224" s="3"/>
      <c r="M224" s="61"/>
    </row>
    <row r="225" spans="1:13">
      <c r="A225" s="5">
        <f t="shared" si="7"/>
        <v>0</v>
      </c>
      <c r="B225" s="134"/>
      <c r="D225" s="39"/>
      <c r="E225" s="30"/>
      <c r="F225" s="8"/>
      <c r="G225" s="3"/>
      <c r="H225" s="3"/>
      <c r="I225" s="3"/>
      <c r="J225" s="3"/>
      <c r="K225" s="3"/>
      <c r="M225" s="61"/>
    </row>
    <row r="226" spans="1:13">
      <c r="A226" s="5">
        <f t="shared" ref="A226:A241" si="8">+F226-SUM(G226:M226)</f>
        <v>0</v>
      </c>
      <c r="B226" s="134"/>
      <c r="D226" s="39"/>
      <c r="E226" s="30"/>
      <c r="F226" s="8"/>
      <c r="G226" s="3"/>
      <c r="H226" s="3"/>
      <c r="I226" s="3"/>
      <c r="J226" s="3"/>
      <c r="K226" s="3"/>
      <c r="M226" s="61"/>
    </row>
    <row r="227" spans="1:13">
      <c r="A227" s="5">
        <f t="shared" si="8"/>
        <v>0</v>
      </c>
      <c r="B227" s="134"/>
      <c r="D227" s="39"/>
      <c r="E227" s="30"/>
      <c r="F227" s="8"/>
      <c r="G227" s="3"/>
      <c r="H227" s="3"/>
      <c r="I227" s="3"/>
      <c r="J227" s="3"/>
      <c r="K227" s="3"/>
      <c r="M227" s="61"/>
    </row>
    <row r="228" spans="1:13">
      <c r="A228" s="5">
        <f t="shared" si="8"/>
        <v>0</v>
      </c>
      <c r="B228" s="134"/>
      <c r="D228" s="39"/>
      <c r="E228" s="30"/>
      <c r="F228" s="8"/>
      <c r="G228" s="3"/>
      <c r="H228" s="3"/>
      <c r="I228" s="3"/>
      <c r="J228" s="3"/>
      <c r="K228" s="3"/>
      <c r="M228" s="61"/>
    </row>
    <row r="229" spans="1:13">
      <c r="A229" s="5">
        <f t="shared" si="8"/>
        <v>0</v>
      </c>
      <c r="B229" s="134"/>
      <c r="D229" s="39"/>
      <c r="E229" s="30"/>
      <c r="F229" s="8"/>
      <c r="G229" s="3"/>
      <c r="H229" s="3"/>
      <c r="I229" s="3"/>
      <c r="J229" s="3"/>
      <c r="K229" s="3"/>
      <c r="M229" s="61"/>
    </row>
    <row r="230" spans="1:13">
      <c r="A230" s="5">
        <f t="shared" si="8"/>
        <v>0</v>
      </c>
      <c r="B230" s="134"/>
      <c r="D230" s="39"/>
      <c r="E230" s="30"/>
      <c r="F230" s="8"/>
      <c r="G230" s="3"/>
      <c r="H230" s="3"/>
      <c r="I230" s="3"/>
      <c r="J230" s="3"/>
      <c r="K230" s="3"/>
      <c r="M230" s="61"/>
    </row>
    <row r="231" spans="1:13">
      <c r="A231" s="5">
        <f t="shared" si="8"/>
        <v>0</v>
      </c>
      <c r="B231" s="134"/>
      <c r="D231" s="39"/>
      <c r="E231" s="30"/>
      <c r="F231" s="8"/>
      <c r="G231" s="3"/>
      <c r="H231" s="3"/>
      <c r="I231" s="3"/>
      <c r="J231" s="3"/>
      <c r="K231" s="3"/>
      <c r="M231" s="61"/>
    </row>
    <row r="232" spans="1:13">
      <c r="A232" s="5">
        <f t="shared" si="8"/>
        <v>0</v>
      </c>
      <c r="B232" s="134"/>
      <c r="D232" s="39"/>
      <c r="E232" s="30"/>
      <c r="F232" s="8"/>
      <c r="G232" s="3"/>
      <c r="H232" s="3"/>
      <c r="I232" s="3"/>
      <c r="J232" s="3"/>
      <c r="K232" s="3"/>
      <c r="M232" s="61"/>
    </row>
    <row r="233" spans="1:13">
      <c r="A233" s="5">
        <f t="shared" si="8"/>
        <v>0</v>
      </c>
      <c r="B233" s="134"/>
      <c r="D233" s="39"/>
      <c r="E233" s="30"/>
      <c r="F233" s="8"/>
      <c r="G233" s="3"/>
      <c r="H233" s="3"/>
      <c r="I233" s="3"/>
      <c r="J233" s="3"/>
      <c r="K233" s="3"/>
      <c r="M233" s="61"/>
    </row>
    <row r="234" spans="1:13">
      <c r="A234" s="5">
        <f t="shared" si="8"/>
        <v>0</v>
      </c>
      <c r="B234" s="134"/>
      <c r="D234" s="39"/>
      <c r="E234" s="30"/>
      <c r="F234" s="8"/>
      <c r="G234" s="3"/>
      <c r="H234" s="3"/>
      <c r="I234" s="3"/>
      <c r="J234" s="3"/>
      <c r="K234" s="3"/>
      <c r="M234" s="61"/>
    </row>
    <row r="235" spans="1:13">
      <c r="A235" s="5">
        <f t="shared" si="8"/>
        <v>0</v>
      </c>
      <c r="B235" s="134"/>
      <c r="D235" s="39"/>
      <c r="E235" s="30"/>
      <c r="F235" s="8"/>
      <c r="G235" s="3"/>
      <c r="H235" s="3"/>
      <c r="I235" s="3"/>
      <c r="J235" s="3"/>
      <c r="K235" s="3"/>
      <c r="M235" s="61"/>
    </row>
    <row r="236" spans="1:13">
      <c r="A236" s="5">
        <f t="shared" si="8"/>
        <v>0</v>
      </c>
      <c r="B236" s="134"/>
      <c r="D236" s="39"/>
      <c r="E236" s="30"/>
      <c r="F236" s="8"/>
      <c r="G236" s="3"/>
      <c r="H236" s="3"/>
      <c r="I236" s="3"/>
      <c r="J236" s="3"/>
      <c r="K236" s="3"/>
      <c r="M236" s="61"/>
    </row>
    <row r="237" spans="1:13">
      <c r="A237" s="5">
        <f t="shared" si="8"/>
        <v>0</v>
      </c>
      <c r="B237" s="134"/>
      <c r="D237" s="39"/>
      <c r="E237" s="30"/>
      <c r="F237" s="8"/>
      <c r="G237" s="3"/>
      <c r="H237" s="3"/>
      <c r="I237" s="3"/>
      <c r="J237" s="3"/>
      <c r="K237" s="3"/>
      <c r="M237" s="61"/>
    </row>
    <row r="238" spans="1:13">
      <c r="A238" s="5">
        <f t="shared" si="8"/>
        <v>0</v>
      </c>
      <c r="B238" s="134"/>
      <c r="D238" s="39"/>
      <c r="E238" s="30"/>
      <c r="F238" s="8"/>
      <c r="G238" s="3"/>
      <c r="H238" s="3"/>
      <c r="I238" s="3"/>
      <c r="J238" s="3"/>
      <c r="K238" s="3"/>
      <c r="M238" s="61"/>
    </row>
    <row r="239" spans="1:13">
      <c r="A239" s="5">
        <f t="shared" si="8"/>
        <v>0</v>
      </c>
      <c r="B239" s="134"/>
      <c r="D239" s="39"/>
      <c r="E239" s="30"/>
      <c r="F239" s="8"/>
      <c r="G239" s="3"/>
      <c r="H239" s="3"/>
      <c r="I239" s="3"/>
      <c r="J239" s="3"/>
      <c r="K239" s="3"/>
      <c r="M239" s="61"/>
    </row>
    <row r="240" spans="1:13">
      <c r="A240" s="5">
        <f t="shared" si="8"/>
        <v>0</v>
      </c>
      <c r="B240" s="134"/>
      <c r="D240" s="39"/>
      <c r="E240" s="30"/>
      <c r="F240" s="8"/>
      <c r="G240" s="3"/>
      <c r="H240" s="3"/>
      <c r="I240" s="3"/>
      <c r="J240" s="3"/>
      <c r="K240" s="3"/>
      <c r="M240" s="61"/>
    </row>
    <row r="241" spans="1:13">
      <c r="A241" s="5">
        <f t="shared" si="8"/>
        <v>0</v>
      </c>
      <c r="B241" s="134"/>
      <c r="D241" s="39"/>
      <c r="E241" s="30"/>
      <c r="F241" s="8"/>
      <c r="G241" s="3"/>
      <c r="H241" s="3"/>
      <c r="I241" s="3"/>
      <c r="J241" s="3"/>
      <c r="K241" s="3"/>
      <c r="M241" s="61"/>
    </row>
    <row r="242" spans="1:13">
      <c r="D242" s="39"/>
    </row>
    <row r="243" spans="1:13">
      <c r="D243" s="39"/>
    </row>
    <row r="244" spans="1:13">
      <c r="D244" s="39"/>
    </row>
    <row r="245" spans="1:13">
      <c r="D245" s="39"/>
    </row>
    <row r="246" spans="1:13">
      <c r="D246" s="39"/>
    </row>
    <row r="247" spans="1:13">
      <c r="D247" s="39"/>
    </row>
    <row r="248" spans="1:13">
      <c r="D248" s="39"/>
    </row>
    <row r="249" spans="1:13">
      <c r="D249" s="39"/>
    </row>
    <row r="250" spans="1:13">
      <c r="D250" s="39"/>
    </row>
    <row r="251" spans="1:13">
      <c r="D251" s="39"/>
    </row>
    <row r="252" spans="1:13">
      <c r="D252" s="39"/>
    </row>
    <row r="253" spans="1:13">
      <c r="D253" s="39"/>
    </row>
    <row r="254" spans="1:13">
      <c r="D254" s="39"/>
    </row>
    <row r="255" spans="1:13">
      <c r="D255" s="39"/>
    </row>
    <row r="256" spans="1:13">
      <c r="D256" s="39"/>
    </row>
    <row r="257" spans="4:4">
      <c r="D257" s="39"/>
    </row>
    <row r="258" spans="4:4">
      <c r="D258" s="39"/>
    </row>
    <row r="259" spans="4:4">
      <c r="D259" s="39"/>
    </row>
    <row r="260" spans="4:4">
      <c r="D260" s="39"/>
    </row>
    <row r="261" spans="4:4">
      <c r="D261" s="39"/>
    </row>
    <row r="262" spans="4:4">
      <c r="D262" s="57"/>
    </row>
    <row r="263" spans="4:4">
      <c r="D263" s="57"/>
    </row>
    <row r="264" spans="4:4">
      <c r="D264" s="57"/>
    </row>
    <row r="265" spans="4:4">
      <c r="D265" s="57"/>
    </row>
    <row r="266" spans="4:4">
      <c r="D266" s="57"/>
    </row>
    <row r="267" spans="4:4">
      <c r="D267" s="57"/>
    </row>
    <row r="268" spans="4:4">
      <c r="D268" s="57"/>
    </row>
    <row r="269" spans="4:4">
      <c r="D269" s="57"/>
    </row>
    <row r="270" spans="4:4">
      <c r="D270" s="57"/>
    </row>
  </sheetData>
  <customSheetViews>
    <customSheetView guid="{FE90395B-AC8C-46FB-A42A-6AE354E77598}" fitToPage="1">
      <pane xSplit="1" ySplit="5" topLeftCell="B6" activePane="bottomRight" state="frozen"/>
      <selection pane="bottomRight" activeCell="E12" sqref="E12"/>
      <pageMargins left="0.75" right="0.75" top="1" bottom="1" header="0.5" footer="0.5"/>
      <pageSetup paperSize="9" scale="70" orientation="landscape" horizontalDpi="300" verticalDpi="300" r:id="rId1"/>
      <headerFooter alignWithMargins="0"/>
    </customSheetView>
  </customSheetViews>
  <mergeCells count="1">
    <mergeCell ref="K1:L1"/>
  </mergeCells>
  <phoneticPr fontId="0" type="noConversion"/>
  <pageMargins left="0.75" right="0.75" top="1" bottom="1" header="0.5" footer="0.5"/>
  <pageSetup paperSize="9" scale="70" orientation="landscape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>
      <selection activeCell="D23" sqref="D23"/>
    </sheetView>
  </sheetViews>
  <sheetFormatPr defaultRowHeight="13.2"/>
  <cols>
    <col min="1" max="1" width="17.44140625" customWidth="1"/>
    <col min="2" max="2" width="18.88671875" customWidth="1"/>
    <col min="3" max="3" width="23.5546875" customWidth="1"/>
    <col min="4" max="4" width="17.33203125" customWidth="1"/>
  </cols>
  <sheetData>
    <row r="1" spans="1:6">
      <c r="A1" s="2" t="s">
        <v>0</v>
      </c>
      <c r="B1" s="2"/>
      <c r="C1" s="2"/>
      <c r="D1" s="2" t="s">
        <v>108</v>
      </c>
      <c r="E1" s="2"/>
      <c r="F1" s="2"/>
    </row>
    <row r="2" spans="1:6">
      <c r="A2" s="2" t="s">
        <v>66</v>
      </c>
      <c r="B2" s="2"/>
      <c r="C2" s="2"/>
      <c r="D2" s="2" t="s">
        <v>115</v>
      </c>
      <c r="E2" s="2"/>
      <c r="F2" s="2"/>
    </row>
    <row r="4" spans="1:6">
      <c r="A4" s="39" t="s">
        <v>68</v>
      </c>
      <c r="B4" s="39" t="s">
        <v>69</v>
      </c>
      <c r="C4" s="39" t="s">
        <v>70</v>
      </c>
      <c r="D4" s="39" t="s">
        <v>71</v>
      </c>
      <c r="E4" s="1" t="s">
        <v>13</v>
      </c>
    </row>
    <row r="5" spans="1:6">
      <c r="A5" s="62" t="s">
        <v>72</v>
      </c>
      <c r="B5" s="1" t="s">
        <v>73</v>
      </c>
      <c r="C5" s="1" t="s">
        <v>74</v>
      </c>
      <c r="E5" s="1" t="s">
        <v>75</v>
      </c>
    </row>
    <row r="6" spans="1:6" ht="13.8">
      <c r="A6" s="74">
        <v>43178</v>
      </c>
      <c r="B6" s="77">
        <v>987543757</v>
      </c>
      <c r="C6" s="75" t="s">
        <v>116</v>
      </c>
      <c r="D6" s="75" t="s">
        <v>107</v>
      </c>
      <c r="E6" s="75">
        <v>60.75</v>
      </c>
    </row>
    <row r="7" spans="1:6" ht="13.8">
      <c r="A7" s="74">
        <v>43200</v>
      </c>
      <c r="B7" s="77">
        <v>927129222</v>
      </c>
      <c r="C7" s="75" t="s">
        <v>117</v>
      </c>
      <c r="D7" s="75" t="s">
        <v>107</v>
      </c>
      <c r="E7" s="76">
        <v>11.98</v>
      </c>
    </row>
    <row r="8" spans="1:6" ht="13.8">
      <c r="A8" s="74">
        <v>43263</v>
      </c>
      <c r="B8" s="77">
        <v>280335711</v>
      </c>
      <c r="C8" s="75" t="s">
        <v>118</v>
      </c>
      <c r="D8" s="75" t="s">
        <v>107</v>
      </c>
      <c r="E8" s="76">
        <v>84</v>
      </c>
    </row>
    <row r="9" spans="1:6" ht="13.8">
      <c r="A9" s="74">
        <v>43291</v>
      </c>
      <c r="B9" s="77">
        <v>987543757</v>
      </c>
      <c r="C9" s="75" t="s">
        <v>116</v>
      </c>
      <c r="D9" s="75" t="s">
        <v>107</v>
      </c>
      <c r="E9" s="76">
        <v>36</v>
      </c>
    </row>
    <row r="10" spans="1:6" ht="13.8">
      <c r="A10" s="74">
        <v>43346</v>
      </c>
      <c r="B10" s="77">
        <v>440498250</v>
      </c>
      <c r="C10" s="75" t="s">
        <v>33</v>
      </c>
      <c r="D10" s="75" t="s">
        <v>107</v>
      </c>
      <c r="E10" s="76">
        <v>40</v>
      </c>
    </row>
    <row r="11" spans="1:6" ht="13.8">
      <c r="A11" s="74">
        <v>43444</v>
      </c>
      <c r="B11" s="77">
        <v>125677259</v>
      </c>
      <c r="C11" s="75" t="s">
        <v>119</v>
      </c>
      <c r="D11" s="75" t="s">
        <v>107</v>
      </c>
      <c r="E11" s="76">
        <v>41.2</v>
      </c>
    </row>
    <row r="12" spans="1:6" ht="13.8">
      <c r="A12" s="74">
        <v>43473</v>
      </c>
      <c r="B12" s="77">
        <v>927129222</v>
      </c>
      <c r="C12" s="75" t="s">
        <v>117</v>
      </c>
      <c r="D12" s="75" t="s">
        <v>107</v>
      </c>
      <c r="E12" s="76">
        <v>2</v>
      </c>
    </row>
    <row r="13" spans="1:6" ht="13.8">
      <c r="A13" s="74">
        <v>43476</v>
      </c>
      <c r="B13" s="77">
        <v>135939387</v>
      </c>
      <c r="C13" s="75" t="s">
        <v>121</v>
      </c>
      <c r="D13" s="75" t="s">
        <v>107</v>
      </c>
      <c r="E13" s="76">
        <v>19.579999999999998</v>
      </c>
    </row>
    <row r="14" spans="1:6" ht="13.8">
      <c r="A14" s="74">
        <v>43481</v>
      </c>
      <c r="B14" s="77">
        <v>105540018</v>
      </c>
      <c r="C14" s="75" t="s">
        <v>120</v>
      </c>
      <c r="D14" s="75" t="s">
        <v>107</v>
      </c>
      <c r="E14" s="76">
        <v>11.16</v>
      </c>
    </row>
    <row r="15" spans="1:6" ht="13.8">
      <c r="A15" s="74">
        <v>43493</v>
      </c>
      <c r="B15" s="77">
        <v>895296854</v>
      </c>
      <c r="C15" s="75" t="s">
        <v>122</v>
      </c>
      <c r="D15" s="75" t="s">
        <v>107</v>
      </c>
      <c r="E15" s="76">
        <v>6.4</v>
      </c>
    </row>
    <row r="16" spans="1:6" ht="13.8">
      <c r="A16" s="74">
        <v>43498</v>
      </c>
      <c r="B16" s="77">
        <v>135939387</v>
      </c>
      <c r="C16" s="75" t="s">
        <v>121</v>
      </c>
      <c r="D16" s="75" t="s">
        <v>107</v>
      </c>
      <c r="E16" s="76">
        <v>8.73</v>
      </c>
    </row>
    <row r="17" spans="1:5" ht="13.8">
      <c r="A17" s="74"/>
      <c r="B17" s="75"/>
      <c r="C17" s="75"/>
      <c r="D17" s="75"/>
      <c r="E17" s="76"/>
    </row>
    <row r="18" spans="1:5" ht="13.8">
      <c r="A18" s="74"/>
      <c r="B18" s="75"/>
      <c r="C18" s="75"/>
      <c r="D18" s="75"/>
      <c r="E18" s="76"/>
    </row>
    <row r="19" spans="1:5">
      <c r="A19" s="70"/>
      <c r="C19" s="19" t="s">
        <v>61</v>
      </c>
      <c r="D19" s="19"/>
      <c r="E19" s="59">
        <f>SUM(E6:E16)</f>
        <v>321.8</v>
      </c>
    </row>
    <row r="20" spans="1:5">
      <c r="A20" s="70"/>
      <c r="C20" s="19"/>
      <c r="D20" s="19"/>
      <c r="E20" s="59"/>
    </row>
    <row r="21" spans="1:5">
      <c r="A21" s="2" t="s">
        <v>109</v>
      </c>
      <c r="B21" s="73">
        <v>43626</v>
      </c>
    </row>
    <row r="22" spans="1:5">
      <c r="A22" s="2" t="s">
        <v>110</v>
      </c>
      <c r="B22" s="73">
        <v>43663</v>
      </c>
    </row>
  </sheetData>
  <customSheetViews>
    <customSheetView guid="{FE90395B-AC8C-46FB-A42A-6AE354E77598}">
      <selection activeCell="D23" sqref="D23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DCFB-B3CD-478C-A18C-842BD011A4FC}">
  <dimension ref="A1"/>
  <sheetViews>
    <sheetView topLeftCell="E1" workbookViewId="0"/>
  </sheetViews>
  <sheetFormatPr defaultRowHeight="13.2"/>
  <sheetData/>
  <customSheetViews>
    <customSheetView guid="{FE90395B-AC8C-46FB-A42A-6AE354E77598}" topLeftCell="E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223"/>
  <sheetViews>
    <sheetView zoomScaleNormal="100" workbookViewId="0">
      <pane xSplit="7" ySplit="6" topLeftCell="V129" activePane="bottomRight" state="frozen"/>
      <selection pane="topRight" activeCell="H1" sqref="H1"/>
      <selection pane="bottomLeft" activeCell="A7" sqref="A7"/>
      <selection pane="bottomRight" activeCell="C38" sqref="C38"/>
    </sheetView>
  </sheetViews>
  <sheetFormatPr defaultColWidth="9.109375" defaultRowHeight="13.2"/>
  <cols>
    <col min="1" max="1" width="7.5546875" style="60" customWidth="1"/>
    <col min="2" max="2" width="8.33203125" style="60" customWidth="1"/>
    <col min="3" max="3" width="3.44140625" style="60" customWidth="1"/>
    <col min="4" max="4" width="18.33203125" style="60" customWidth="1"/>
    <col min="5" max="5" width="7.33203125" style="108" customWidth="1"/>
    <col min="6" max="6" width="30.33203125" style="60" customWidth="1"/>
    <col min="7" max="8" width="9.88671875" style="60" customWidth="1"/>
    <col min="9" max="10" width="9.109375" style="60"/>
    <col min="11" max="11" width="8.5546875" style="60" customWidth="1"/>
    <col min="12" max="12" width="1" style="60" customWidth="1"/>
    <col min="13" max="13" width="15.88671875" style="60" customWidth="1"/>
    <col min="14" max="14" width="9.109375" style="60"/>
    <col min="15" max="15" width="12" style="60" customWidth="1"/>
    <col min="16" max="16" width="9.109375" style="60" customWidth="1"/>
    <col min="17" max="29" width="9.109375" style="60"/>
    <col min="30" max="30" width="10.44140625" style="60" bestFit="1" customWidth="1"/>
    <col min="31" max="32" width="10.44140625" style="60" customWidth="1"/>
    <col min="33" max="33" width="11.6640625" style="60" customWidth="1"/>
    <col min="34" max="36" width="12.33203125" style="60" customWidth="1"/>
    <col min="37" max="37" width="9.109375" style="60"/>
    <col min="38" max="38" width="10" style="60" bestFit="1" customWidth="1"/>
    <col min="39" max="16384" width="9.109375" style="60"/>
  </cols>
  <sheetData>
    <row r="1" spans="1:52">
      <c r="C1" s="2" t="s">
        <v>123</v>
      </c>
      <c r="G1" s="2" t="s">
        <v>21</v>
      </c>
      <c r="H1" s="2"/>
      <c r="J1" s="139"/>
      <c r="K1" s="139"/>
    </row>
    <row r="2" spans="1:52">
      <c r="A2" s="6" t="s">
        <v>2</v>
      </c>
      <c r="B2" s="6"/>
    </row>
    <row r="3" spans="1:52">
      <c r="A3" s="6" t="s">
        <v>3</v>
      </c>
      <c r="B3" s="142" t="s">
        <v>4</v>
      </c>
      <c r="C3" s="142"/>
      <c r="D3" s="60" t="s">
        <v>5</v>
      </c>
      <c r="E3" s="108" t="s">
        <v>6</v>
      </c>
      <c r="F3" s="60" t="s">
        <v>7</v>
      </c>
      <c r="G3" s="93" t="s">
        <v>8</v>
      </c>
      <c r="H3" s="14"/>
      <c r="I3" s="141" t="s">
        <v>22</v>
      </c>
      <c r="J3" s="142"/>
      <c r="K3" s="143"/>
      <c r="L3" s="109"/>
      <c r="M3" s="97" t="s">
        <v>124</v>
      </c>
      <c r="N3" s="62"/>
      <c r="O3" s="142" t="s">
        <v>124</v>
      </c>
      <c r="P3" s="144"/>
      <c r="Q3" s="110" t="s">
        <v>23</v>
      </c>
      <c r="R3" s="62"/>
      <c r="S3" s="141" t="s">
        <v>24</v>
      </c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3"/>
    </row>
    <row r="4" spans="1:52" s="111" customFormat="1" ht="39.6">
      <c r="A4" s="48" t="s">
        <v>15</v>
      </c>
      <c r="B4" s="48"/>
      <c r="E4" s="112"/>
      <c r="G4" s="49" t="s">
        <v>25</v>
      </c>
      <c r="H4" s="113" t="s">
        <v>13</v>
      </c>
      <c r="I4" s="114" t="s">
        <v>26</v>
      </c>
      <c r="J4" s="69" t="s">
        <v>133</v>
      </c>
      <c r="K4" s="72" t="s">
        <v>14</v>
      </c>
      <c r="L4" s="114"/>
      <c r="M4" s="98" t="s">
        <v>125</v>
      </c>
      <c r="N4" s="106" t="s">
        <v>140</v>
      </c>
      <c r="O4" s="53" t="s">
        <v>141</v>
      </c>
      <c r="P4" s="106" t="s">
        <v>27</v>
      </c>
      <c r="Q4" s="113" t="s">
        <v>28</v>
      </c>
      <c r="R4" s="69" t="s">
        <v>14</v>
      </c>
      <c r="S4" s="114" t="s">
        <v>89</v>
      </c>
      <c r="T4" s="69" t="s">
        <v>90</v>
      </c>
      <c r="U4" s="69" t="s">
        <v>95</v>
      </c>
      <c r="V4" s="69" t="s">
        <v>31</v>
      </c>
      <c r="W4" s="69" t="s">
        <v>94</v>
      </c>
      <c r="X4" s="69" t="s">
        <v>11</v>
      </c>
      <c r="Y4" s="69" t="s">
        <v>91</v>
      </c>
      <c r="Z4" s="69" t="s">
        <v>32</v>
      </c>
      <c r="AA4" s="69" t="s">
        <v>92</v>
      </c>
      <c r="AB4" s="69" t="s">
        <v>34</v>
      </c>
      <c r="AC4" s="50" t="s">
        <v>93</v>
      </c>
      <c r="AD4" s="69" t="s">
        <v>35</v>
      </c>
      <c r="AE4" s="69" t="s">
        <v>36</v>
      </c>
      <c r="AF4" s="69" t="s">
        <v>37</v>
      </c>
      <c r="AG4" s="69" t="s">
        <v>38</v>
      </c>
      <c r="AH4" s="69" t="s">
        <v>39</v>
      </c>
      <c r="AI4" s="69" t="s">
        <v>128</v>
      </c>
      <c r="AJ4" s="69" t="s">
        <v>126</v>
      </c>
      <c r="AK4" s="72" t="s">
        <v>96</v>
      </c>
      <c r="AL4" s="69"/>
    </row>
    <row r="5" spans="1:52">
      <c r="A5" s="6"/>
      <c r="B5" s="140"/>
      <c r="C5" s="140"/>
      <c r="G5" s="93"/>
      <c r="H5" s="110"/>
      <c r="I5" s="109"/>
      <c r="J5" s="62"/>
      <c r="K5" s="115"/>
      <c r="M5" s="97"/>
      <c r="N5" s="116"/>
      <c r="O5" s="110"/>
      <c r="P5" s="116"/>
      <c r="Q5" s="110"/>
      <c r="R5" s="62"/>
      <c r="S5" s="109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 t="s">
        <v>40</v>
      </c>
      <c r="AE5" s="62"/>
      <c r="AF5" s="62"/>
      <c r="AG5" s="62"/>
      <c r="AH5" s="62"/>
      <c r="AI5" s="62"/>
      <c r="AJ5" s="62"/>
      <c r="AK5" s="115"/>
      <c r="AL5" s="62"/>
    </row>
    <row r="6" spans="1:52">
      <c r="A6" s="10">
        <f>+G6-SUM(H6:AK6)</f>
        <v>0</v>
      </c>
      <c r="B6" s="140" t="s">
        <v>153</v>
      </c>
      <c r="C6" s="140"/>
      <c r="G6" s="9">
        <f t="shared" ref="G6:G63" si="0">SUM(H6:AK6)</f>
        <v>7361.26</v>
      </c>
      <c r="H6" s="15">
        <f>SUM(H7:H209)</f>
        <v>267.84999999999997</v>
      </c>
      <c r="I6" s="15">
        <f>SUM(I7:I209)</f>
        <v>750</v>
      </c>
      <c r="J6" s="15">
        <f>SUM(J7:J209)</f>
        <v>0</v>
      </c>
      <c r="K6" s="15">
        <f>SUM(K7:K209)</f>
        <v>0</v>
      </c>
      <c r="L6" s="15"/>
      <c r="M6" s="52">
        <f>SUM(M7:M209)</f>
        <v>199.63</v>
      </c>
      <c r="N6" s="52">
        <f>SUM(N7:N209)</f>
        <v>253.87</v>
      </c>
      <c r="O6" s="15">
        <f>SUM(O7:O209)</f>
        <v>204.04</v>
      </c>
      <c r="P6" s="54">
        <f>SUM(P7:P209)</f>
        <v>633.48</v>
      </c>
      <c r="Q6" s="15">
        <f>SUM(Q7:Q209)</f>
        <v>0</v>
      </c>
      <c r="R6" s="15">
        <f>SUM(R7:R209)</f>
        <v>1000</v>
      </c>
      <c r="S6" s="15">
        <f>SUM(S7:S209)</f>
        <v>1117.08</v>
      </c>
      <c r="T6" s="15">
        <f>SUM(T7:T209)</f>
        <v>78</v>
      </c>
      <c r="U6" s="15">
        <f>SUM(U7:U209)</f>
        <v>65</v>
      </c>
      <c r="V6" s="15">
        <f>SUM(V7:V209)</f>
        <v>0</v>
      </c>
      <c r="W6" s="15">
        <f>SUM(W7:W209)</f>
        <v>0</v>
      </c>
      <c r="X6" s="15">
        <f>SUM(X7:X209)</f>
        <v>1603.1399999999999</v>
      </c>
      <c r="Y6" s="15">
        <f>SUM(Y7:Y209)</f>
        <v>44.46</v>
      </c>
      <c r="Z6" s="15">
        <f>SUM(Z7:Z209)</f>
        <v>18.5</v>
      </c>
      <c r="AA6" s="15">
        <f>SUM(AA7:AA209)</f>
        <v>0</v>
      </c>
      <c r="AB6" s="15">
        <f>SUM(AB7:AB209)</f>
        <v>200</v>
      </c>
      <c r="AC6" s="15">
        <f>SUM(AC7:AC209)</f>
        <v>0</v>
      </c>
      <c r="AD6" s="15">
        <f>SUM(AD7:AD209)</f>
        <v>279</v>
      </c>
      <c r="AE6" s="15">
        <f>SUM(AE7:AE209)</f>
        <v>0</v>
      </c>
      <c r="AF6" s="15">
        <f>SUM(AF7:AF209)</f>
        <v>0</v>
      </c>
      <c r="AG6" s="15">
        <f>SUM(AG7:AG209)</f>
        <v>29.099999999999998</v>
      </c>
      <c r="AH6" s="15">
        <f>SUM(AH7:AH209)</f>
        <v>618.11</v>
      </c>
      <c r="AI6" s="15">
        <f>SUM(AI7:AI209)</f>
        <v>0</v>
      </c>
      <c r="AJ6" s="15">
        <f>SUM(AJ7:AJ209)</f>
        <v>0</v>
      </c>
      <c r="AK6" s="15">
        <f>SUM(AK7:AK209)</f>
        <v>0</v>
      </c>
      <c r="AM6" s="59"/>
    </row>
    <row r="7" spans="1:52">
      <c r="A7" s="5"/>
      <c r="B7" s="33" t="s">
        <v>111</v>
      </c>
      <c r="C7" s="60">
        <v>1</v>
      </c>
      <c r="D7" s="60" t="s">
        <v>168</v>
      </c>
      <c r="E7" s="95" t="s">
        <v>169</v>
      </c>
      <c r="F7" s="60" t="s">
        <v>170</v>
      </c>
      <c r="G7" s="9">
        <f t="shared" si="0"/>
        <v>200</v>
      </c>
      <c r="H7" s="64"/>
      <c r="I7" s="65"/>
      <c r="J7" s="59"/>
      <c r="K7" s="66"/>
      <c r="L7" s="65"/>
      <c r="M7" s="67"/>
      <c r="N7" s="68"/>
      <c r="O7" s="59"/>
      <c r="P7" s="68"/>
      <c r="Q7" s="46"/>
      <c r="R7" s="31"/>
      <c r="S7" s="65"/>
      <c r="T7" s="59"/>
      <c r="U7" s="59"/>
      <c r="V7" s="59"/>
      <c r="W7" s="59"/>
      <c r="X7" s="59"/>
      <c r="Y7" s="59"/>
      <c r="Z7" s="59"/>
      <c r="AA7" s="59"/>
      <c r="AB7" s="59">
        <v>200</v>
      </c>
      <c r="AC7" s="59"/>
      <c r="AD7" s="59"/>
      <c r="AE7" s="59"/>
      <c r="AF7" s="59"/>
      <c r="AG7" s="59"/>
      <c r="AH7" s="59"/>
      <c r="AI7" s="59"/>
      <c r="AJ7" s="59"/>
      <c r="AK7" s="66"/>
      <c r="AL7" s="31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</row>
    <row r="8" spans="1:52">
      <c r="A8" s="5"/>
      <c r="B8" s="31"/>
      <c r="C8" s="60">
        <v>14</v>
      </c>
      <c r="D8" s="60" t="s">
        <v>171</v>
      </c>
      <c r="E8" s="95" t="s">
        <v>172</v>
      </c>
      <c r="F8" s="60" t="s">
        <v>173</v>
      </c>
      <c r="G8" s="9">
        <f t="shared" si="0"/>
        <v>372.36</v>
      </c>
      <c r="H8" s="64"/>
      <c r="I8" s="65"/>
      <c r="J8" s="59"/>
      <c r="K8" s="66"/>
      <c r="L8" s="65"/>
      <c r="M8" s="67"/>
      <c r="N8" s="68"/>
      <c r="O8" s="59"/>
      <c r="P8" s="68"/>
      <c r="Q8" s="46"/>
      <c r="R8" s="31"/>
      <c r="S8" s="65">
        <v>372.36</v>
      </c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66"/>
      <c r="AL8" s="31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</row>
    <row r="9" spans="1:52">
      <c r="A9" s="5"/>
      <c r="B9" s="33"/>
      <c r="C9" s="60">
        <v>14</v>
      </c>
      <c r="D9" s="60" t="s">
        <v>174</v>
      </c>
      <c r="E9" s="95" t="s">
        <v>175</v>
      </c>
      <c r="F9" s="59" t="s">
        <v>35</v>
      </c>
      <c r="G9" s="9">
        <f t="shared" si="0"/>
        <v>93</v>
      </c>
      <c r="H9" s="64"/>
      <c r="I9" s="65"/>
      <c r="J9" s="59"/>
      <c r="K9" s="66"/>
      <c r="L9" s="65"/>
      <c r="M9" s="67"/>
      <c r="N9" s="68"/>
      <c r="O9" s="59"/>
      <c r="P9" s="68"/>
      <c r="Q9" s="46"/>
      <c r="R9" s="31"/>
      <c r="S9" s="65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>
        <v>93</v>
      </c>
      <c r="AE9" s="59"/>
      <c r="AF9" s="59"/>
      <c r="AG9" s="59"/>
      <c r="AH9" s="59"/>
      <c r="AI9" s="59"/>
      <c r="AJ9" s="59"/>
      <c r="AK9" s="66"/>
      <c r="AL9" s="31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</row>
    <row r="10" spans="1:52">
      <c r="A10" s="5"/>
      <c r="B10" s="31"/>
      <c r="C10" s="60">
        <v>14</v>
      </c>
      <c r="D10" s="60" t="s">
        <v>176</v>
      </c>
      <c r="E10" s="95" t="s">
        <v>177</v>
      </c>
      <c r="F10" s="60" t="s">
        <v>178</v>
      </c>
      <c r="G10" s="9">
        <f t="shared" si="0"/>
        <v>668.56000000000006</v>
      </c>
      <c r="H10" s="64">
        <v>50.45</v>
      </c>
      <c r="I10" s="65"/>
      <c r="J10" s="59"/>
      <c r="K10" s="66"/>
      <c r="L10" s="65"/>
      <c r="M10" s="67"/>
      <c r="N10" s="68"/>
      <c r="O10" s="59"/>
      <c r="P10" s="68"/>
      <c r="Q10" s="46"/>
      <c r="R10" s="31"/>
      <c r="S10" s="65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>
        <v>618.11</v>
      </c>
      <c r="AI10" s="59"/>
      <c r="AJ10" s="59"/>
      <c r="AK10" s="66"/>
      <c r="AL10" s="31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</row>
    <row r="11" spans="1:52">
      <c r="A11" s="5"/>
      <c r="B11" s="31"/>
      <c r="C11" s="60">
        <v>14</v>
      </c>
      <c r="D11" s="60" t="s">
        <v>179</v>
      </c>
      <c r="E11" s="95" t="s">
        <v>180</v>
      </c>
      <c r="F11" s="59" t="s">
        <v>181</v>
      </c>
      <c r="G11" s="9">
        <f t="shared" si="0"/>
        <v>300</v>
      </c>
      <c r="H11" s="64">
        <v>50</v>
      </c>
      <c r="I11" s="65">
        <v>250</v>
      </c>
      <c r="J11" s="59"/>
      <c r="K11" s="66"/>
      <c r="L11" s="65"/>
      <c r="M11" s="67"/>
      <c r="N11" s="68"/>
      <c r="O11" s="59"/>
      <c r="P11" s="68"/>
      <c r="Q11" s="46"/>
      <c r="R11" s="31"/>
      <c r="S11" s="65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66"/>
      <c r="AL11" s="31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</row>
    <row r="12" spans="1:52">
      <c r="A12" s="5"/>
      <c r="B12" s="31"/>
      <c r="C12" s="60">
        <v>14</v>
      </c>
      <c r="D12" s="60" t="s">
        <v>171</v>
      </c>
      <c r="E12" s="95" t="s">
        <v>182</v>
      </c>
      <c r="F12" s="59" t="s">
        <v>30</v>
      </c>
      <c r="G12" s="9">
        <f t="shared" si="0"/>
        <v>51.5</v>
      </c>
      <c r="H12" s="64"/>
      <c r="I12" s="65"/>
      <c r="J12" s="59"/>
      <c r="K12" s="66"/>
      <c r="L12" s="65"/>
      <c r="M12" s="67"/>
      <c r="N12" s="68"/>
      <c r="O12" s="59"/>
      <c r="P12" s="68"/>
      <c r="Q12" s="46"/>
      <c r="R12" s="31"/>
      <c r="S12" s="65"/>
      <c r="T12" s="59">
        <v>26</v>
      </c>
      <c r="U12" s="59">
        <v>16.25</v>
      </c>
      <c r="V12" s="59"/>
      <c r="W12" s="59"/>
      <c r="X12" s="59"/>
      <c r="Y12" s="59"/>
      <c r="Z12" s="59">
        <v>9.25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66"/>
      <c r="AL12" s="31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</row>
    <row r="13" spans="1:52">
      <c r="A13" s="5"/>
      <c r="B13" s="31"/>
      <c r="C13" s="60">
        <v>16</v>
      </c>
      <c r="D13" s="60" t="s">
        <v>183</v>
      </c>
      <c r="E13" s="95" t="s">
        <v>184</v>
      </c>
      <c r="F13" s="59" t="s">
        <v>185</v>
      </c>
      <c r="G13" s="9">
        <f t="shared" si="0"/>
        <v>83.14</v>
      </c>
      <c r="H13" s="64">
        <v>3.96</v>
      </c>
      <c r="I13" s="65"/>
      <c r="J13" s="59"/>
      <c r="K13" s="66"/>
      <c r="L13" s="65"/>
      <c r="M13" s="67"/>
      <c r="N13" s="68">
        <v>79.180000000000007</v>
      </c>
      <c r="O13" s="59"/>
      <c r="P13" s="68"/>
      <c r="Q13" s="46"/>
      <c r="R13" s="31"/>
      <c r="S13" s="6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66"/>
      <c r="AL13" s="31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</row>
    <row r="14" spans="1:52">
      <c r="A14" s="5"/>
      <c r="B14" s="31"/>
      <c r="C14" s="60">
        <v>17</v>
      </c>
      <c r="D14" s="60" t="s">
        <v>186</v>
      </c>
      <c r="E14" s="95" t="s">
        <v>187</v>
      </c>
      <c r="F14" s="59" t="s">
        <v>188</v>
      </c>
      <c r="G14" s="9">
        <f t="shared" si="0"/>
        <v>15.93</v>
      </c>
      <c r="H14" s="64">
        <v>2.66</v>
      </c>
      <c r="I14" s="65"/>
      <c r="J14" s="59"/>
      <c r="K14" s="66"/>
      <c r="L14" s="65"/>
      <c r="M14" s="67"/>
      <c r="N14" s="68"/>
      <c r="O14" s="59"/>
      <c r="P14" s="68"/>
      <c r="Q14" s="46"/>
      <c r="R14" s="31"/>
      <c r="S14" s="65"/>
      <c r="T14" s="59"/>
      <c r="U14" s="59"/>
      <c r="V14" s="59"/>
      <c r="W14" s="59"/>
      <c r="X14" s="59"/>
      <c r="Y14" s="59">
        <v>13.27</v>
      </c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66"/>
      <c r="AL14" s="31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</row>
    <row r="15" spans="1:52">
      <c r="A15" s="5"/>
      <c r="B15" s="31"/>
      <c r="C15" s="60">
        <v>20</v>
      </c>
      <c r="D15" s="60" t="s">
        <v>186</v>
      </c>
      <c r="E15" s="95" t="s">
        <v>187</v>
      </c>
      <c r="F15" s="59" t="s">
        <v>189</v>
      </c>
      <c r="G15" s="9">
        <f t="shared" si="0"/>
        <v>6.99</v>
      </c>
      <c r="H15" s="64">
        <v>1.17</v>
      </c>
      <c r="I15" s="65"/>
      <c r="J15" s="59"/>
      <c r="K15" s="66"/>
      <c r="L15" s="65"/>
      <c r="M15" s="67"/>
      <c r="N15" s="68"/>
      <c r="O15" s="59"/>
      <c r="P15" s="68"/>
      <c r="Q15" s="46"/>
      <c r="R15" s="31"/>
      <c r="S15" s="65"/>
      <c r="T15" s="59"/>
      <c r="U15" s="59"/>
      <c r="V15" s="59"/>
      <c r="W15" s="59"/>
      <c r="X15" s="59"/>
      <c r="Y15" s="59">
        <v>5.82</v>
      </c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66"/>
      <c r="AL15" s="31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2">
      <c r="A16" s="5"/>
      <c r="B16" s="31"/>
      <c r="C16" s="60">
        <v>22</v>
      </c>
      <c r="D16" s="60" t="s">
        <v>190</v>
      </c>
      <c r="E16" s="95" t="s">
        <v>191</v>
      </c>
      <c r="F16" s="59" t="s">
        <v>192</v>
      </c>
      <c r="G16" s="9">
        <f t="shared" si="0"/>
        <v>1000</v>
      </c>
      <c r="H16" s="64"/>
      <c r="I16" s="65"/>
      <c r="J16" s="59"/>
      <c r="K16" s="66"/>
      <c r="L16" s="65"/>
      <c r="M16" s="67"/>
      <c r="N16" s="68"/>
      <c r="O16" s="59"/>
      <c r="P16" s="68"/>
      <c r="Q16" s="46"/>
      <c r="R16" s="31">
        <v>1000</v>
      </c>
      <c r="S16" s="65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66"/>
      <c r="AL16" s="31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</row>
    <row r="17" spans="1:52">
      <c r="A17" s="5"/>
      <c r="B17" s="31"/>
      <c r="C17" s="129">
        <v>29</v>
      </c>
      <c r="D17" s="60" t="s">
        <v>193</v>
      </c>
      <c r="E17" s="95" t="s">
        <v>184</v>
      </c>
      <c r="F17" s="59" t="s">
        <v>194</v>
      </c>
      <c r="G17" s="9">
        <f t="shared" si="0"/>
        <v>9.8000000000000007</v>
      </c>
      <c r="H17" s="64"/>
      <c r="I17" s="65"/>
      <c r="J17" s="59"/>
      <c r="K17" s="66"/>
      <c r="L17" s="65"/>
      <c r="M17" s="67"/>
      <c r="N17" s="68"/>
      <c r="O17" s="59"/>
      <c r="P17" s="68"/>
      <c r="Q17" s="46"/>
      <c r="R17" s="31"/>
      <c r="S17" s="65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>
        <v>9.8000000000000007</v>
      </c>
      <c r="AH17" s="59"/>
      <c r="AI17" s="59"/>
      <c r="AJ17" s="59"/>
      <c r="AK17" s="66"/>
      <c r="AL17" s="31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</row>
    <row r="18" spans="1:52">
      <c r="A18" s="5"/>
      <c r="B18" s="31" t="s">
        <v>132</v>
      </c>
      <c r="C18" s="60">
        <v>1</v>
      </c>
      <c r="D18" s="60" t="s">
        <v>195</v>
      </c>
      <c r="E18" s="95" t="s">
        <v>184</v>
      </c>
      <c r="F18" s="59" t="s">
        <v>185</v>
      </c>
      <c r="G18" s="9">
        <f t="shared" si="0"/>
        <v>113.99</v>
      </c>
      <c r="H18" s="64">
        <v>5.46</v>
      </c>
      <c r="I18" s="65"/>
      <c r="J18" s="59"/>
      <c r="K18" s="66"/>
      <c r="L18" s="65"/>
      <c r="M18" s="67">
        <v>108.53</v>
      </c>
      <c r="N18" s="68"/>
      <c r="O18" s="59"/>
      <c r="P18" s="68"/>
      <c r="Q18" s="46"/>
      <c r="R18" s="31"/>
      <c r="S18" s="65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66"/>
      <c r="AL18" s="31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</row>
    <row r="19" spans="1:52">
      <c r="A19" s="5"/>
      <c r="B19" s="31"/>
      <c r="C19" s="60">
        <v>12</v>
      </c>
      <c r="D19" s="60" t="s">
        <v>171</v>
      </c>
      <c r="E19" s="95" t="s">
        <v>196</v>
      </c>
      <c r="F19" s="59" t="s">
        <v>173</v>
      </c>
      <c r="G19" s="9">
        <f t="shared" si="0"/>
        <v>372.36</v>
      </c>
      <c r="H19" s="64"/>
      <c r="I19" s="65"/>
      <c r="J19" s="59"/>
      <c r="K19" s="66"/>
      <c r="L19" s="65"/>
      <c r="N19" s="67"/>
      <c r="O19" s="59"/>
      <c r="P19" s="68"/>
      <c r="Q19" s="46"/>
      <c r="R19" s="31"/>
      <c r="S19" s="65">
        <v>372.36</v>
      </c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66"/>
      <c r="AL19" s="31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</row>
    <row r="20" spans="1:52">
      <c r="A20" s="5"/>
      <c r="B20" s="31"/>
      <c r="C20" s="60">
        <v>12</v>
      </c>
      <c r="D20" s="60" t="s">
        <v>174</v>
      </c>
      <c r="E20" s="95" t="s">
        <v>197</v>
      </c>
      <c r="F20" s="59" t="s">
        <v>35</v>
      </c>
      <c r="G20" s="9">
        <f t="shared" si="0"/>
        <v>93</v>
      </c>
      <c r="H20" s="64"/>
      <c r="I20" s="65"/>
      <c r="J20" s="59"/>
      <c r="K20" s="66"/>
      <c r="L20" s="65"/>
      <c r="M20" s="67"/>
      <c r="N20" s="68"/>
      <c r="O20" s="59"/>
      <c r="P20" s="68"/>
      <c r="Q20" s="46"/>
      <c r="R20" s="31"/>
      <c r="S20" s="65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>
        <v>93</v>
      </c>
      <c r="AE20" s="59"/>
      <c r="AF20" s="59"/>
      <c r="AG20" s="59"/>
      <c r="AH20" s="59"/>
      <c r="AI20" s="59"/>
      <c r="AJ20" s="59"/>
      <c r="AK20" s="66"/>
      <c r="AL20" s="31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</row>
    <row r="21" spans="1:52">
      <c r="A21" s="5"/>
      <c r="B21" s="31"/>
      <c r="C21" s="60">
        <v>12</v>
      </c>
      <c r="D21" s="60" t="s">
        <v>179</v>
      </c>
      <c r="E21" s="95" t="s">
        <v>198</v>
      </c>
      <c r="F21" s="59" t="s">
        <v>199</v>
      </c>
      <c r="G21" s="9">
        <f t="shared" si="0"/>
        <v>300</v>
      </c>
      <c r="H21" s="64">
        <v>50</v>
      </c>
      <c r="I21" s="65">
        <v>250</v>
      </c>
      <c r="J21" s="59"/>
      <c r="K21" s="66"/>
      <c r="L21" s="65"/>
      <c r="M21" s="67"/>
      <c r="N21" s="68"/>
      <c r="O21" s="59"/>
      <c r="P21" s="68"/>
      <c r="Q21" s="46"/>
      <c r="R21" s="31"/>
      <c r="S21" s="65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66"/>
      <c r="AL21" s="31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</row>
    <row r="22" spans="1:52">
      <c r="A22" s="5"/>
      <c r="B22" s="31"/>
      <c r="C22" s="60">
        <v>12</v>
      </c>
      <c r="D22" s="60" t="s">
        <v>200</v>
      </c>
      <c r="E22" s="95" t="s">
        <v>201</v>
      </c>
      <c r="F22" s="59" t="s">
        <v>202</v>
      </c>
      <c r="G22" s="9">
        <f t="shared" si="0"/>
        <v>46.85</v>
      </c>
      <c r="H22" s="64">
        <v>7.81</v>
      </c>
      <c r="I22" s="65"/>
      <c r="J22" s="59"/>
      <c r="K22" s="66"/>
      <c r="L22" s="65"/>
      <c r="M22" s="67"/>
      <c r="N22" s="68"/>
      <c r="O22" s="59">
        <v>39.04</v>
      </c>
      <c r="P22" s="68"/>
      <c r="Q22" s="46"/>
      <c r="R22" s="31"/>
      <c r="S22" s="65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66"/>
      <c r="AL22" s="31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</row>
    <row r="23" spans="1:52">
      <c r="A23" s="5"/>
      <c r="B23" s="31"/>
      <c r="C23" s="60">
        <v>12</v>
      </c>
      <c r="D23" s="60" t="s">
        <v>200</v>
      </c>
      <c r="E23" s="95" t="s">
        <v>203</v>
      </c>
      <c r="F23" s="59" t="s">
        <v>202</v>
      </c>
      <c r="G23" s="9">
        <f t="shared" si="0"/>
        <v>198</v>
      </c>
      <c r="H23" s="64">
        <v>33</v>
      </c>
      <c r="I23" s="65"/>
      <c r="J23" s="59"/>
      <c r="K23" s="66"/>
      <c r="L23" s="65"/>
      <c r="M23" s="67"/>
      <c r="N23" s="68"/>
      <c r="O23" s="59">
        <v>165</v>
      </c>
      <c r="P23" s="68"/>
      <c r="Q23" s="46"/>
      <c r="R23" s="31"/>
      <c r="S23" s="65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66"/>
      <c r="AL23" s="31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</row>
    <row r="24" spans="1:52">
      <c r="A24" s="5"/>
      <c r="B24" s="31"/>
      <c r="C24" s="60">
        <v>12</v>
      </c>
      <c r="D24" s="60" t="s">
        <v>171</v>
      </c>
      <c r="E24" s="95" t="s">
        <v>204</v>
      </c>
      <c r="F24" s="59" t="s">
        <v>30</v>
      </c>
      <c r="G24" s="9">
        <f t="shared" si="0"/>
        <v>51.5</v>
      </c>
      <c r="H24" s="64"/>
      <c r="I24" s="65"/>
      <c r="J24" s="59"/>
      <c r="K24" s="66"/>
      <c r="L24" s="65"/>
      <c r="M24" s="67"/>
      <c r="N24" s="68"/>
      <c r="O24" s="59"/>
      <c r="P24" s="68"/>
      <c r="Q24" s="46"/>
      <c r="R24" s="31"/>
      <c r="S24" s="65"/>
      <c r="T24" s="59">
        <v>26</v>
      </c>
      <c r="U24" s="59">
        <v>16.25</v>
      </c>
      <c r="V24" s="59"/>
      <c r="W24" s="59"/>
      <c r="X24" s="59"/>
      <c r="Y24" s="59"/>
      <c r="Z24" s="59">
        <v>9.25</v>
      </c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6"/>
      <c r="AL24" s="31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</row>
    <row r="25" spans="1:52">
      <c r="A25" s="5"/>
      <c r="B25" s="31"/>
      <c r="C25" s="60">
        <v>14</v>
      </c>
      <c r="D25" s="60" t="s">
        <v>186</v>
      </c>
      <c r="E25" s="95" t="s">
        <v>187</v>
      </c>
      <c r="F25" s="59" t="s">
        <v>205</v>
      </c>
      <c r="G25" s="9">
        <f t="shared" si="0"/>
        <v>14.99</v>
      </c>
      <c r="H25" s="64"/>
      <c r="I25" s="65"/>
      <c r="J25" s="59"/>
      <c r="K25" s="66"/>
      <c r="L25" s="65"/>
      <c r="M25" s="67"/>
      <c r="O25" s="59"/>
      <c r="P25" s="68"/>
      <c r="Q25" s="46"/>
      <c r="R25" s="31"/>
      <c r="S25" s="65"/>
      <c r="T25" s="59"/>
      <c r="U25" s="59"/>
      <c r="V25" s="59"/>
      <c r="W25" s="59"/>
      <c r="X25" s="59"/>
      <c r="Y25" s="59">
        <v>14.99</v>
      </c>
      <c r="Z25" s="59"/>
      <c r="AA25" s="59"/>
      <c r="AB25" s="59"/>
      <c r="AC25" s="68"/>
      <c r="AD25" s="59"/>
      <c r="AE25" s="59"/>
      <c r="AF25" s="59"/>
      <c r="AG25" s="59"/>
      <c r="AH25" s="59"/>
      <c r="AI25" s="59"/>
      <c r="AJ25" s="59"/>
      <c r="AK25" s="66"/>
      <c r="AL25" s="31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</row>
    <row r="26" spans="1:52">
      <c r="A26" s="5"/>
      <c r="B26" s="31"/>
      <c r="C26" s="60">
        <v>20</v>
      </c>
      <c r="D26" s="60" t="s">
        <v>183</v>
      </c>
      <c r="E26" s="95" t="s">
        <v>184</v>
      </c>
      <c r="F26" s="59" t="s">
        <v>185</v>
      </c>
      <c r="G26" s="9">
        <f t="shared" si="0"/>
        <v>95.67</v>
      </c>
      <c r="H26" s="64">
        <v>4.5599999999999996</v>
      </c>
      <c r="I26" s="65"/>
      <c r="J26" s="59"/>
      <c r="K26" s="66"/>
      <c r="L26" s="65"/>
      <c r="M26" s="67"/>
      <c r="N26" s="68">
        <v>91.11</v>
      </c>
      <c r="O26" s="59"/>
      <c r="P26" s="68"/>
      <c r="Q26" s="46"/>
      <c r="R26" s="31"/>
      <c r="S26" s="65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66"/>
      <c r="AL26" s="31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</row>
    <row r="27" spans="1:52">
      <c r="A27" s="5"/>
      <c r="B27" s="31"/>
      <c r="C27" s="60">
        <v>28</v>
      </c>
      <c r="D27" s="60" t="s">
        <v>193</v>
      </c>
      <c r="E27" s="95" t="s">
        <v>184</v>
      </c>
      <c r="F27" s="59" t="s">
        <v>194</v>
      </c>
      <c r="G27" s="9">
        <f t="shared" si="0"/>
        <v>10.1</v>
      </c>
      <c r="H27" s="64"/>
      <c r="I27" s="65"/>
      <c r="J27" s="59"/>
      <c r="K27" s="66"/>
      <c r="L27" s="65"/>
      <c r="M27" s="67"/>
      <c r="N27" s="68"/>
      <c r="O27" s="59"/>
      <c r="P27" s="68"/>
      <c r="Q27" s="46"/>
      <c r="R27" s="31"/>
      <c r="S27" s="65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>
        <v>10.1</v>
      </c>
      <c r="AH27" s="59"/>
      <c r="AI27" s="59"/>
      <c r="AJ27" s="59"/>
      <c r="AK27" s="66"/>
      <c r="AL27" s="31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</row>
    <row r="28" spans="1:52">
      <c r="A28" s="5"/>
      <c r="B28" s="31" t="s">
        <v>154</v>
      </c>
      <c r="C28" s="60">
        <v>1</v>
      </c>
      <c r="D28" s="60" t="s">
        <v>195</v>
      </c>
      <c r="E28" s="95" t="s">
        <v>184</v>
      </c>
      <c r="F28" s="59" t="s">
        <v>185</v>
      </c>
      <c r="G28" s="9">
        <f t="shared" si="0"/>
        <v>95.699999999999989</v>
      </c>
      <c r="H28" s="64">
        <v>4.5999999999999996</v>
      </c>
      <c r="I28" s="65"/>
      <c r="J28" s="59"/>
      <c r="K28" s="66"/>
      <c r="L28" s="65"/>
      <c r="M28" s="67">
        <v>91.1</v>
      </c>
      <c r="N28" s="68"/>
      <c r="O28" s="59"/>
      <c r="P28" s="68"/>
      <c r="Q28" s="46"/>
      <c r="R28" s="31"/>
      <c r="S28" s="65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66"/>
      <c r="AL28" s="31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</row>
    <row r="29" spans="1:52">
      <c r="A29" s="5"/>
      <c r="B29" s="31"/>
      <c r="C29" s="60">
        <v>1</v>
      </c>
      <c r="D29" s="60" t="s">
        <v>206</v>
      </c>
      <c r="E29" s="95" t="s">
        <v>184</v>
      </c>
      <c r="F29" s="59" t="s">
        <v>27</v>
      </c>
      <c r="G29" s="9">
        <f t="shared" si="0"/>
        <v>633.48</v>
      </c>
      <c r="H29" s="64"/>
      <c r="I29" s="65"/>
      <c r="J29" s="59"/>
      <c r="K29" s="66"/>
      <c r="L29" s="65"/>
      <c r="M29" s="67"/>
      <c r="N29" s="68"/>
      <c r="O29" s="59"/>
      <c r="P29" s="68">
        <v>633.48</v>
      </c>
      <c r="Q29" s="46"/>
      <c r="R29" s="31"/>
      <c r="S29" s="65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66"/>
      <c r="AL29" s="31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</row>
    <row r="30" spans="1:52">
      <c r="A30" s="5"/>
      <c r="B30" s="31"/>
      <c r="C30" s="60">
        <v>9</v>
      </c>
      <c r="D30" s="60" t="s">
        <v>171</v>
      </c>
      <c r="E30" s="95" t="s">
        <v>207</v>
      </c>
      <c r="F30" s="59" t="s">
        <v>173</v>
      </c>
      <c r="G30" s="9">
        <f t="shared" si="0"/>
        <v>372.36</v>
      </c>
      <c r="H30" s="64"/>
      <c r="I30" s="65"/>
      <c r="J30" s="59"/>
      <c r="K30" s="66"/>
      <c r="L30" s="65"/>
      <c r="M30" s="67"/>
      <c r="N30" s="68"/>
      <c r="O30" s="59"/>
      <c r="P30" s="68"/>
      <c r="Q30" s="46"/>
      <c r="R30" s="31"/>
      <c r="S30" s="65">
        <v>372.36</v>
      </c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6"/>
      <c r="AL30" s="31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</row>
    <row r="31" spans="1:52">
      <c r="A31" s="5"/>
      <c r="B31" s="31"/>
      <c r="C31" s="60">
        <v>9</v>
      </c>
      <c r="D31" s="60" t="s">
        <v>174</v>
      </c>
      <c r="E31" s="127" t="s">
        <v>208</v>
      </c>
      <c r="F31" s="59" t="s">
        <v>35</v>
      </c>
      <c r="G31" s="9">
        <f t="shared" si="0"/>
        <v>93</v>
      </c>
      <c r="H31" s="64"/>
      <c r="I31" s="65"/>
      <c r="J31" s="59"/>
      <c r="K31" s="66"/>
      <c r="L31" s="65"/>
      <c r="N31" s="67"/>
      <c r="O31" s="59"/>
      <c r="P31" s="68"/>
      <c r="Q31" s="46"/>
      <c r="R31" s="31"/>
      <c r="S31" s="65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>
        <v>93</v>
      </c>
      <c r="AE31" s="59"/>
      <c r="AF31" s="59"/>
      <c r="AG31" s="59"/>
      <c r="AH31" s="59"/>
      <c r="AI31" s="59"/>
      <c r="AJ31" s="59"/>
      <c r="AK31" s="66"/>
      <c r="AL31" s="31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</row>
    <row r="32" spans="1:52">
      <c r="A32" s="5"/>
      <c r="B32" s="31"/>
      <c r="C32" s="60">
        <v>9</v>
      </c>
      <c r="D32" s="60" t="s">
        <v>179</v>
      </c>
      <c r="E32" s="95" t="s">
        <v>209</v>
      </c>
      <c r="F32" s="59" t="s">
        <v>210</v>
      </c>
      <c r="G32" s="9">
        <f t="shared" si="0"/>
        <v>300</v>
      </c>
      <c r="H32" s="64">
        <v>50</v>
      </c>
      <c r="I32" s="65">
        <v>250</v>
      </c>
      <c r="J32" s="59"/>
      <c r="K32" s="66"/>
      <c r="L32" s="65"/>
      <c r="M32" s="67"/>
      <c r="N32" s="68"/>
      <c r="O32" s="59"/>
      <c r="P32" s="68"/>
      <c r="Q32" s="46"/>
      <c r="R32" s="31"/>
      <c r="S32" s="65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66"/>
      <c r="AL32" s="31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</row>
    <row r="33" spans="1:52">
      <c r="A33" s="5"/>
      <c r="B33" s="31"/>
      <c r="C33" s="60">
        <v>16</v>
      </c>
      <c r="D33" s="60" t="s">
        <v>183</v>
      </c>
      <c r="E33" s="95" t="s">
        <v>184</v>
      </c>
      <c r="F33" s="59" t="s">
        <v>185</v>
      </c>
      <c r="G33" s="9">
        <f t="shared" si="0"/>
        <v>87.759999999999991</v>
      </c>
      <c r="H33" s="64">
        <v>4.18</v>
      </c>
      <c r="I33" s="65"/>
      <c r="J33" s="59"/>
      <c r="K33" s="66"/>
      <c r="L33" s="65"/>
      <c r="M33" s="67"/>
      <c r="N33" s="68">
        <v>83.58</v>
      </c>
      <c r="O33" s="59"/>
      <c r="P33" s="68"/>
      <c r="Q33" s="46"/>
      <c r="R33" s="31"/>
      <c r="S33" s="65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66"/>
      <c r="AL33" s="31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</row>
    <row r="34" spans="1:52">
      <c r="A34" s="5"/>
      <c r="B34" s="31"/>
      <c r="C34" s="60">
        <v>16</v>
      </c>
      <c r="D34" s="60" t="s">
        <v>212</v>
      </c>
      <c r="E34" s="95" t="s">
        <v>211</v>
      </c>
      <c r="F34" s="59" t="s">
        <v>11</v>
      </c>
      <c r="G34" s="9">
        <f t="shared" si="0"/>
        <v>1235.78</v>
      </c>
      <c r="H34" s="64"/>
      <c r="I34" s="65"/>
      <c r="J34" s="59"/>
      <c r="K34" s="66"/>
      <c r="L34" s="65"/>
      <c r="M34" s="67"/>
      <c r="N34" s="68"/>
      <c r="O34" s="59"/>
      <c r="P34" s="68"/>
      <c r="Q34" s="46"/>
      <c r="R34" s="31"/>
      <c r="S34" s="65"/>
      <c r="T34" s="59"/>
      <c r="U34" s="59"/>
      <c r="V34" s="59"/>
      <c r="W34" s="59"/>
      <c r="X34" s="59">
        <v>1235.78</v>
      </c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66"/>
      <c r="AL34" s="31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</row>
    <row r="35" spans="1:52">
      <c r="A35" s="5"/>
      <c r="B35" s="31"/>
      <c r="C35" s="60">
        <v>9</v>
      </c>
      <c r="D35" s="60" t="s">
        <v>171</v>
      </c>
      <c r="E35" s="95" t="s">
        <v>213</v>
      </c>
      <c r="F35" s="59" t="s">
        <v>30</v>
      </c>
      <c r="G35" s="9">
        <f>SUM(H35:AK35)</f>
        <v>68.88</v>
      </c>
      <c r="H35" s="64"/>
      <c r="I35" s="65"/>
      <c r="J35" s="59"/>
      <c r="K35" s="66"/>
      <c r="L35" s="65"/>
      <c r="M35" s="67"/>
      <c r="N35" s="68"/>
      <c r="O35" s="59"/>
      <c r="P35" s="68"/>
      <c r="Q35" s="46"/>
      <c r="R35" s="31"/>
      <c r="S35" s="65"/>
      <c r="T35" s="59">
        <v>26</v>
      </c>
      <c r="U35" s="59">
        <v>32.5</v>
      </c>
      <c r="V35" s="59"/>
      <c r="W35" s="59"/>
      <c r="X35" s="59"/>
      <c r="Y35" s="59">
        <v>10.38</v>
      </c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66"/>
      <c r="AL35" s="31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</row>
    <row r="36" spans="1:52">
      <c r="A36" s="5"/>
      <c r="B36" s="31"/>
      <c r="C36" s="60">
        <v>17</v>
      </c>
      <c r="D36" s="60" t="s">
        <v>212</v>
      </c>
      <c r="E36" s="95" t="s">
        <v>214</v>
      </c>
      <c r="F36" s="59" t="s">
        <v>11</v>
      </c>
      <c r="G36" s="9">
        <f t="shared" si="0"/>
        <v>367.36</v>
      </c>
      <c r="H36" s="64"/>
      <c r="I36" s="65"/>
      <c r="J36" s="59"/>
      <c r="K36" s="66"/>
      <c r="L36" s="65"/>
      <c r="M36" s="67"/>
      <c r="N36" s="68"/>
      <c r="O36" s="59"/>
      <c r="P36" s="68"/>
      <c r="Q36" s="46"/>
      <c r="R36" s="31"/>
      <c r="S36" s="65"/>
      <c r="T36" s="59"/>
      <c r="U36" s="59"/>
      <c r="V36" s="59"/>
      <c r="W36" s="59"/>
      <c r="X36" s="59">
        <v>367.36</v>
      </c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66"/>
      <c r="AL36" s="31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</row>
    <row r="37" spans="1:52">
      <c r="A37" s="5"/>
      <c r="B37" s="31"/>
      <c r="C37" s="60">
        <v>25</v>
      </c>
      <c r="D37" s="60" t="s">
        <v>193</v>
      </c>
      <c r="E37" s="95" t="s">
        <v>184</v>
      </c>
      <c r="F37" s="59" t="s">
        <v>194</v>
      </c>
      <c r="G37" s="9">
        <f t="shared" si="0"/>
        <v>9.1999999999999993</v>
      </c>
      <c r="H37" s="64"/>
      <c r="I37" s="65"/>
      <c r="J37" s="59"/>
      <c r="K37" s="66"/>
      <c r="L37" s="65"/>
      <c r="M37" s="67"/>
      <c r="N37" s="68"/>
      <c r="O37" s="59"/>
      <c r="P37" s="68"/>
      <c r="Q37" s="46"/>
      <c r="R37" s="31"/>
      <c r="S37" s="65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>
        <v>9.1999999999999993</v>
      </c>
      <c r="AH37" s="59"/>
      <c r="AI37" s="59"/>
      <c r="AJ37" s="59"/>
      <c r="AK37" s="66"/>
      <c r="AL37" s="31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</row>
    <row r="38" spans="1:52">
      <c r="A38" s="5"/>
      <c r="B38" s="31" t="s">
        <v>155</v>
      </c>
      <c r="E38" s="95"/>
      <c r="F38" s="59"/>
      <c r="G38" s="9">
        <f t="shared" si="0"/>
        <v>0</v>
      </c>
      <c r="H38" s="64"/>
      <c r="I38" s="65"/>
      <c r="J38" s="59"/>
      <c r="K38" s="66"/>
      <c r="L38" s="65"/>
      <c r="M38" s="67"/>
      <c r="N38" s="68"/>
      <c r="O38" s="59"/>
      <c r="P38" s="68"/>
      <c r="Q38" s="46"/>
      <c r="R38" s="31"/>
      <c r="S38" s="65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6"/>
      <c r="AL38" s="31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</row>
    <row r="39" spans="1:52">
      <c r="A39" s="5"/>
      <c r="B39" s="31"/>
      <c r="E39" s="95"/>
      <c r="F39" s="59"/>
      <c r="G39" s="9">
        <f t="shared" si="0"/>
        <v>0</v>
      </c>
      <c r="H39" s="64"/>
      <c r="I39" s="65"/>
      <c r="J39" s="59"/>
      <c r="K39" s="66"/>
      <c r="L39" s="65"/>
      <c r="M39" s="67"/>
      <c r="N39" s="68"/>
      <c r="O39" s="59"/>
      <c r="P39" s="68"/>
      <c r="Q39" s="46"/>
      <c r="R39" s="31"/>
      <c r="S39" s="65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66"/>
      <c r="AL39" s="31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</row>
    <row r="40" spans="1:52">
      <c r="A40" s="5"/>
      <c r="B40" s="31"/>
      <c r="E40" s="95"/>
      <c r="F40" s="59"/>
      <c r="G40" s="9">
        <f t="shared" si="0"/>
        <v>0</v>
      </c>
      <c r="H40" s="64"/>
      <c r="I40" s="65"/>
      <c r="J40" s="59"/>
      <c r="K40" s="66"/>
      <c r="L40" s="65"/>
      <c r="M40" s="67"/>
      <c r="N40" s="68"/>
      <c r="O40" s="59"/>
      <c r="P40" s="68"/>
      <c r="Q40" s="46"/>
      <c r="R40" s="31"/>
      <c r="S40" s="65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66"/>
      <c r="AL40" s="31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</row>
    <row r="41" spans="1:52">
      <c r="A41" s="5"/>
      <c r="B41" s="31"/>
      <c r="E41" s="95"/>
      <c r="F41" s="59"/>
      <c r="G41" s="9">
        <f t="shared" si="0"/>
        <v>0</v>
      </c>
      <c r="H41" s="64"/>
      <c r="I41" s="65"/>
      <c r="J41" s="59"/>
      <c r="K41" s="66"/>
      <c r="L41" s="65"/>
      <c r="M41" s="67"/>
      <c r="N41" s="68"/>
      <c r="O41" s="59"/>
      <c r="P41" s="68"/>
      <c r="Q41" s="46"/>
      <c r="R41" s="31"/>
      <c r="S41" s="65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66"/>
      <c r="AL41" s="31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</row>
    <row r="42" spans="1:52">
      <c r="A42" s="5"/>
      <c r="B42" s="31"/>
      <c r="E42" s="95"/>
      <c r="F42" s="59"/>
      <c r="G42" s="9">
        <f t="shared" si="0"/>
        <v>0</v>
      </c>
      <c r="H42" s="64"/>
      <c r="I42" s="65"/>
      <c r="J42" s="59"/>
      <c r="K42" s="66"/>
      <c r="L42" s="65"/>
      <c r="M42" s="67"/>
      <c r="N42" s="68"/>
      <c r="O42" s="59"/>
      <c r="P42" s="68"/>
      <c r="Q42" s="46"/>
      <c r="R42" s="31"/>
      <c r="S42" s="65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66"/>
      <c r="AL42" s="31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</row>
    <row r="43" spans="1:52">
      <c r="A43" s="5"/>
      <c r="B43" s="31"/>
      <c r="E43" s="95"/>
      <c r="F43" s="59"/>
      <c r="G43" s="9">
        <f t="shared" si="0"/>
        <v>0</v>
      </c>
      <c r="H43" s="64"/>
      <c r="I43" s="65"/>
      <c r="J43" s="59"/>
      <c r="K43" s="66"/>
      <c r="L43" s="65"/>
      <c r="M43" s="67"/>
      <c r="N43" s="68"/>
      <c r="O43" s="59"/>
      <c r="P43" s="68"/>
      <c r="Q43" s="46"/>
      <c r="R43" s="31"/>
      <c r="S43" s="65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66"/>
      <c r="AL43" s="31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</row>
    <row r="44" spans="1:52">
      <c r="A44" s="5"/>
      <c r="B44" s="31"/>
      <c r="E44" s="95"/>
      <c r="F44" s="59"/>
      <c r="G44" s="9">
        <f t="shared" si="0"/>
        <v>0</v>
      </c>
      <c r="H44" s="64"/>
      <c r="I44" s="65"/>
      <c r="J44" s="59"/>
      <c r="K44" s="66"/>
      <c r="L44" s="65"/>
      <c r="M44" s="67"/>
      <c r="N44" s="68"/>
      <c r="O44" s="59"/>
      <c r="P44" s="68"/>
      <c r="Q44" s="46"/>
      <c r="R44" s="31"/>
      <c r="S44" s="65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66"/>
      <c r="AL44" s="31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</row>
    <row r="45" spans="1:52">
      <c r="A45" s="5"/>
      <c r="B45" s="31"/>
      <c r="E45" s="95"/>
      <c r="F45" s="59"/>
      <c r="G45" s="9">
        <f t="shared" si="0"/>
        <v>0</v>
      </c>
      <c r="H45" s="64"/>
      <c r="I45" s="65"/>
      <c r="J45" s="59"/>
      <c r="K45" s="66"/>
      <c r="L45" s="65"/>
      <c r="M45" s="67"/>
      <c r="N45" s="68"/>
      <c r="O45" s="59"/>
      <c r="P45" s="68"/>
      <c r="Q45" s="46"/>
      <c r="R45" s="31"/>
      <c r="S45" s="65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66"/>
      <c r="AL45" s="31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</row>
    <row r="46" spans="1:52">
      <c r="A46" s="5"/>
      <c r="E46" s="95"/>
      <c r="F46" s="59"/>
      <c r="G46" s="9">
        <f t="shared" si="0"/>
        <v>0</v>
      </c>
      <c r="H46" s="64"/>
      <c r="I46" s="65"/>
      <c r="J46" s="59"/>
      <c r="K46" s="66"/>
      <c r="L46" s="65"/>
      <c r="M46" s="67"/>
      <c r="N46" s="68"/>
      <c r="O46" s="59"/>
      <c r="P46" s="68"/>
      <c r="Q46" s="46"/>
      <c r="R46" s="31"/>
      <c r="S46" s="65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66"/>
      <c r="AL46" s="31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</row>
    <row r="47" spans="1:52">
      <c r="A47" s="5"/>
      <c r="E47" s="95"/>
      <c r="F47" s="59"/>
      <c r="G47" s="9">
        <f t="shared" si="0"/>
        <v>0</v>
      </c>
      <c r="H47" s="64"/>
      <c r="I47" s="65"/>
      <c r="J47" s="59"/>
      <c r="K47" s="66"/>
      <c r="L47" s="65"/>
      <c r="M47" s="67"/>
      <c r="N47" s="68"/>
      <c r="O47" s="59"/>
      <c r="P47" s="68"/>
      <c r="Q47" s="46"/>
      <c r="R47" s="31"/>
      <c r="S47" s="65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66"/>
      <c r="AL47" s="31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</row>
    <row r="48" spans="1:52">
      <c r="A48" s="5"/>
      <c r="B48" s="31"/>
      <c r="E48" s="95"/>
      <c r="F48" s="59"/>
      <c r="G48" s="9">
        <f t="shared" si="0"/>
        <v>0</v>
      </c>
      <c r="H48" s="64"/>
      <c r="I48" s="65"/>
      <c r="J48" s="59"/>
      <c r="K48" s="66"/>
      <c r="L48" s="65"/>
      <c r="M48" s="67"/>
      <c r="N48" s="68"/>
      <c r="O48" s="59"/>
      <c r="P48" s="68"/>
      <c r="Q48" s="46"/>
      <c r="R48" s="31"/>
      <c r="S48" s="65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66"/>
      <c r="AL48" s="31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</row>
    <row r="49" spans="1:52">
      <c r="A49" s="5"/>
      <c r="B49" s="31"/>
      <c r="E49" s="95"/>
      <c r="F49" s="59"/>
      <c r="G49" s="9">
        <f t="shared" si="0"/>
        <v>0</v>
      </c>
      <c r="H49" s="64"/>
      <c r="I49" s="65"/>
      <c r="J49" s="59"/>
      <c r="K49" s="66"/>
      <c r="L49" s="65"/>
      <c r="M49" s="67"/>
      <c r="N49" s="68"/>
      <c r="O49" s="59"/>
      <c r="P49" s="68"/>
      <c r="Q49" s="46"/>
      <c r="R49" s="31"/>
      <c r="S49" s="65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66"/>
      <c r="AL49" s="31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</row>
    <row r="50" spans="1:52">
      <c r="A50" s="5"/>
      <c r="B50" s="31"/>
      <c r="E50" s="128"/>
      <c r="F50" s="59"/>
      <c r="G50" s="9">
        <f t="shared" si="0"/>
        <v>0</v>
      </c>
      <c r="H50" s="64"/>
      <c r="I50" s="65"/>
      <c r="J50" s="59"/>
      <c r="K50" s="66"/>
      <c r="L50" s="65"/>
      <c r="M50" s="67"/>
      <c r="N50" s="68"/>
      <c r="O50" s="59"/>
      <c r="P50" s="68"/>
      <c r="Q50" s="46"/>
      <c r="R50" s="31"/>
      <c r="S50" s="65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66"/>
      <c r="AL50" s="31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</row>
    <row r="51" spans="1:52">
      <c r="A51" s="5"/>
      <c r="B51" s="31" t="s">
        <v>156</v>
      </c>
      <c r="E51" s="95"/>
      <c r="F51" s="59"/>
      <c r="G51" s="9">
        <f t="shared" si="0"/>
        <v>0</v>
      </c>
      <c r="H51" s="64"/>
      <c r="I51" s="65"/>
      <c r="J51" s="59"/>
      <c r="K51" s="66"/>
      <c r="L51" s="65"/>
      <c r="M51" s="67"/>
      <c r="N51" s="68"/>
      <c r="O51" s="59"/>
      <c r="P51" s="68"/>
      <c r="Q51" s="46"/>
      <c r="R51" s="31"/>
      <c r="S51" s="65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66"/>
      <c r="AL51" s="31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</row>
    <row r="52" spans="1:52">
      <c r="A52" s="5"/>
      <c r="B52" s="31"/>
      <c r="E52" s="128"/>
      <c r="F52" s="59"/>
      <c r="G52" s="9">
        <f t="shared" si="0"/>
        <v>0</v>
      </c>
      <c r="H52" s="64"/>
      <c r="I52" s="65"/>
      <c r="J52" s="59"/>
      <c r="K52" s="66"/>
      <c r="L52" s="65"/>
      <c r="M52" s="67"/>
      <c r="N52" s="68"/>
      <c r="O52" s="59"/>
      <c r="P52" s="68"/>
      <c r="Q52" s="46"/>
      <c r="R52" s="31"/>
      <c r="S52" s="65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66"/>
      <c r="AL52" s="31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</row>
    <row r="53" spans="1:52">
      <c r="A53" s="5"/>
      <c r="B53" s="31"/>
      <c r="E53" s="95"/>
      <c r="F53" s="59"/>
      <c r="G53" s="9">
        <f t="shared" si="0"/>
        <v>0</v>
      </c>
      <c r="H53" s="64"/>
      <c r="I53" s="65"/>
      <c r="J53" s="59"/>
      <c r="K53" s="66"/>
      <c r="L53" s="65"/>
      <c r="M53" s="67"/>
      <c r="N53" s="68"/>
      <c r="O53" s="59"/>
      <c r="P53" s="68"/>
      <c r="Q53" s="46"/>
      <c r="R53" s="31"/>
      <c r="S53" s="65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66"/>
      <c r="AL53" s="31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</row>
    <row r="54" spans="1:52">
      <c r="A54" s="5"/>
      <c r="B54" s="31"/>
      <c r="E54" s="95"/>
      <c r="F54" s="59"/>
      <c r="G54" s="9">
        <f t="shared" si="0"/>
        <v>0</v>
      </c>
      <c r="H54" s="64"/>
      <c r="I54" s="65"/>
      <c r="J54" s="59"/>
      <c r="K54" s="66"/>
      <c r="L54" s="65"/>
      <c r="M54" s="67"/>
      <c r="N54" s="68"/>
      <c r="O54" s="59"/>
      <c r="P54" s="68"/>
      <c r="Q54" s="46"/>
      <c r="R54" s="31"/>
      <c r="S54" s="65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66"/>
      <c r="AL54" s="31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</row>
    <row r="55" spans="1:52">
      <c r="A55" s="5"/>
      <c r="B55" s="31"/>
      <c r="E55" s="95"/>
      <c r="F55" s="59"/>
      <c r="G55" s="9">
        <f t="shared" si="0"/>
        <v>0</v>
      </c>
      <c r="H55" s="64"/>
      <c r="I55" s="65"/>
      <c r="J55" s="59"/>
      <c r="K55" s="66"/>
      <c r="L55" s="65"/>
      <c r="M55" s="67"/>
      <c r="N55" s="68"/>
      <c r="O55" s="59"/>
      <c r="P55" s="68"/>
      <c r="Q55" s="46"/>
      <c r="R55" s="31"/>
      <c r="S55" s="65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66"/>
      <c r="AL55" s="31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</row>
    <row r="56" spans="1:52">
      <c r="A56" s="5"/>
      <c r="B56" s="31"/>
      <c r="E56" s="95"/>
      <c r="F56" s="59"/>
      <c r="G56" s="9">
        <f t="shared" si="0"/>
        <v>0</v>
      </c>
      <c r="H56" s="64"/>
      <c r="I56" s="65"/>
      <c r="J56" s="59"/>
      <c r="K56" s="66"/>
      <c r="L56" s="65"/>
      <c r="M56" s="67"/>
      <c r="N56" s="68"/>
      <c r="O56" s="59"/>
      <c r="P56" s="68"/>
      <c r="Q56" s="46"/>
      <c r="R56" s="31"/>
      <c r="S56" s="65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66"/>
      <c r="AL56" s="31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</row>
    <row r="57" spans="1:52">
      <c r="A57" s="5"/>
      <c r="B57" s="31"/>
      <c r="E57" s="95"/>
      <c r="F57" s="59"/>
      <c r="G57" s="9">
        <f t="shared" si="0"/>
        <v>0</v>
      </c>
      <c r="H57" s="64"/>
      <c r="I57" s="65"/>
      <c r="J57" s="59"/>
      <c r="K57" s="66"/>
      <c r="L57" s="65"/>
      <c r="M57" s="67"/>
      <c r="N57" s="68"/>
      <c r="O57" s="59"/>
      <c r="P57" s="68"/>
      <c r="Q57" s="46"/>
      <c r="R57" s="31"/>
      <c r="S57" s="65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66"/>
      <c r="AL57" s="31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</row>
    <row r="58" spans="1:52">
      <c r="A58" s="5"/>
      <c r="B58" s="31"/>
      <c r="E58" s="95"/>
      <c r="F58" s="59"/>
      <c r="G58" s="9">
        <f t="shared" si="0"/>
        <v>0</v>
      </c>
      <c r="H58" s="64"/>
      <c r="I58" s="65"/>
      <c r="J58" s="59"/>
      <c r="K58" s="66"/>
      <c r="L58" s="65"/>
      <c r="M58" s="67"/>
      <c r="N58" s="68"/>
      <c r="O58" s="59"/>
      <c r="P58" s="68"/>
      <c r="Q58" s="46"/>
      <c r="R58" s="31"/>
      <c r="S58" s="65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66"/>
      <c r="AL58" s="31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</row>
    <row r="59" spans="1:52">
      <c r="A59" s="5"/>
      <c r="B59" s="31"/>
      <c r="E59" s="95"/>
      <c r="F59" s="59"/>
      <c r="G59" s="9">
        <f t="shared" si="0"/>
        <v>0</v>
      </c>
      <c r="H59" s="64"/>
      <c r="I59" s="65"/>
      <c r="J59" s="59"/>
      <c r="K59" s="66"/>
      <c r="L59" s="65"/>
      <c r="M59" s="65"/>
      <c r="N59" s="68"/>
      <c r="O59" s="59"/>
      <c r="P59" s="68"/>
      <c r="Q59" s="46"/>
      <c r="R59" s="31"/>
      <c r="S59" s="65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66"/>
      <c r="AL59" s="31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</row>
    <row r="60" spans="1:52">
      <c r="A60" s="5">
        <f>+G60-SUM(H60:AK60)</f>
        <v>0</v>
      </c>
      <c r="B60" s="31"/>
      <c r="E60" s="95"/>
      <c r="F60" s="59"/>
      <c r="G60" s="9">
        <f t="shared" si="0"/>
        <v>0</v>
      </c>
      <c r="H60" s="64"/>
      <c r="I60" s="65"/>
      <c r="J60" s="59"/>
      <c r="K60" s="66"/>
      <c r="L60" s="65"/>
      <c r="M60" s="65"/>
      <c r="N60" s="59"/>
      <c r="O60" s="59"/>
      <c r="P60" s="59"/>
      <c r="Q60" s="46"/>
      <c r="R60" s="31"/>
      <c r="S60" s="65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66"/>
      <c r="AL60" s="31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</row>
    <row r="61" spans="1:52">
      <c r="A61" s="5">
        <f>+G61-SUM(H61:AK61)</f>
        <v>0</v>
      </c>
      <c r="B61" s="31"/>
      <c r="E61" s="95"/>
      <c r="F61" s="59"/>
      <c r="G61" s="9">
        <f t="shared" si="0"/>
        <v>0</v>
      </c>
      <c r="H61" s="64"/>
      <c r="I61" s="65"/>
      <c r="J61" s="59"/>
      <c r="K61" s="66"/>
      <c r="L61" s="65"/>
      <c r="M61" s="65"/>
      <c r="N61" s="68"/>
      <c r="O61" s="59"/>
      <c r="P61" s="68"/>
      <c r="Q61" s="46"/>
      <c r="R61" s="31"/>
      <c r="S61" s="65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66"/>
      <c r="AL61" s="31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</row>
    <row r="62" spans="1:52">
      <c r="A62" s="5">
        <f>+G62-SUM(H62:AK62)</f>
        <v>0</v>
      </c>
      <c r="B62" s="31"/>
      <c r="D62" s="59"/>
      <c r="E62" s="95"/>
      <c r="F62" s="59"/>
      <c r="G62" s="9">
        <f t="shared" si="0"/>
        <v>0</v>
      </c>
      <c r="H62" s="64"/>
      <c r="I62" s="65"/>
      <c r="J62" s="59"/>
      <c r="K62" s="66"/>
      <c r="L62" s="65"/>
      <c r="M62" s="65"/>
      <c r="N62" s="68"/>
      <c r="O62" s="59"/>
      <c r="P62" s="68"/>
      <c r="Q62" s="46"/>
      <c r="R62" s="31"/>
      <c r="S62" s="65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6"/>
      <c r="AL62" s="31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</row>
    <row r="63" spans="1:52">
      <c r="A63" s="5">
        <f>+G63-SUM(H63:AK63)</f>
        <v>0</v>
      </c>
      <c r="B63" s="31" t="s">
        <v>157</v>
      </c>
      <c r="E63" s="95"/>
      <c r="F63" s="59"/>
      <c r="G63" s="9">
        <f t="shared" si="0"/>
        <v>0</v>
      </c>
      <c r="H63" s="64"/>
      <c r="I63" s="65"/>
      <c r="J63" s="59"/>
      <c r="K63" s="66"/>
      <c r="L63" s="65"/>
      <c r="M63" s="65"/>
      <c r="N63" s="68"/>
      <c r="O63" s="59"/>
      <c r="P63" s="68"/>
      <c r="Q63" s="46"/>
      <c r="R63" s="31"/>
      <c r="S63" s="65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66"/>
      <c r="AL63" s="31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</row>
    <row r="64" spans="1:52">
      <c r="A64" s="5">
        <f>+G64-SUM(H64:AK64)</f>
        <v>0</v>
      </c>
      <c r="B64" s="31"/>
      <c r="E64" s="95"/>
      <c r="F64" s="59"/>
      <c r="G64" s="9">
        <f t="shared" ref="G64:G127" si="1">SUM(H64:AK64)</f>
        <v>0</v>
      </c>
      <c r="H64" s="64"/>
      <c r="I64" s="65"/>
      <c r="J64" s="59"/>
      <c r="K64" s="66"/>
      <c r="L64" s="65"/>
      <c r="M64" s="65"/>
      <c r="N64" s="59"/>
      <c r="O64" s="59"/>
      <c r="P64" s="59"/>
      <c r="Q64" s="46"/>
      <c r="R64" s="31"/>
      <c r="S64" s="65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6"/>
      <c r="AL64" s="31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</row>
    <row r="65" spans="1:52">
      <c r="A65" s="5"/>
      <c r="B65" s="31"/>
      <c r="D65" s="59"/>
      <c r="E65" s="95"/>
      <c r="F65" s="59"/>
      <c r="G65" s="9">
        <f t="shared" si="1"/>
        <v>0</v>
      </c>
      <c r="H65" s="64"/>
      <c r="I65" s="65"/>
      <c r="J65" s="59"/>
      <c r="K65" s="66"/>
      <c r="L65" s="65"/>
      <c r="M65" s="65"/>
      <c r="N65" s="59"/>
      <c r="O65" s="59"/>
      <c r="P65" s="59"/>
      <c r="Q65" s="46"/>
      <c r="R65" s="31"/>
      <c r="S65" s="65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66"/>
      <c r="AL65" s="31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</row>
    <row r="66" spans="1:52">
      <c r="A66" s="5">
        <f t="shared" ref="A66:A92" si="2">+G66-SUM(H66:AK66)</f>
        <v>0</v>
      </c>
      <c r="B66" s="31"/>
      <c r="E66" s="95"/>
      <c r="F66" s="59"/>
      <c r="G66" s="9">
        <f t="shared" si="1"/>
        <v>0</v>
      </c>
      <c r="H66" s="64"/>
      <c r="I66" s="65"/>
      <c r="J66" s="59"/>
      <c r="K66" s="66"/>
      <c r="L66" s="65"/>
      <c r="M66" s="65"/>
      <c r="N66" s="59"/>
      <c r="O66" s="59"/>
      <c r="P66" s="59"/>
      <c r="Q66" s="46"/>
      <c r="R66" s="31"/>
      <c r="S66" s="65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66"/>
      <c r="AL66" s="31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</row>
    <row r="67" spans="1:52">
      <c r="A67" s="5">
        <f t="shared" si="2"/>
        <v>0</v>
      </c>
      <c r="B67" s="31"/>
      <c r="E67" s="95"/>
      <c r="F67" s="59"/>
      <c r="G67" s="9">
        <f t="shared" si="1"/>
        <v>0</v>
      </c>
      <c r="H67" s="64"/>
      <c r="I67" s="65"/>
      <c r="J67" s="59"/>
      <c r="K67" s="66"/>
      <c r="L67" s="65"/>
      <c r="M67" s="65"/>
      <c r="N67" s="59"/>
      <c r="O67" s="59"/>
      <c r="P67" s="59"/>
      <c r="Q67" s="46"/>
      <c r="R67" s="31"/>
      <c r="S67" s="65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66"/>
      <c r="AL67" s="31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</row>
    <row r="68" spans="1:52">
      <c r="A68" s="5">
        <f t="shared" si="2"/>
        <v>0</v>
      </c>
      <c r="B68" s="31"/>
      <c r="E68" s="95"/>
      <c r="F68" s="59"/>
      <c r="G68" s="9">
        <f t="shared" si="1"/>
        <v>0</v>
      </c>
      <c r="H68" s="64"/>
      <c r="I68" s="65"/>
      <c r="J68" s="59"/>
      <c r="K68" s="66"/>
      <c r="L68" s="65"/>
      <c r="M68" s="65"/>
      <c r="N68" s="59"/>
      <c r="O68" s="59"/>
      <c r="P68" s="59"/>
      <c r="Q68" s="46"/>
      <c r="R68" s="31"/>
      <c r="S68" s="65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66"/>
      <c r="AL68" s="31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</row>
    <row r="69" spans="1:52">
      <c r="A69" s="5">
        <f t="shared" si="2"/>
        <v>0</v>
      </c>
      <c r="B69" s="31"/>
      <c r="E69" s="95"/>
      <c r="F69" s="59"/>
      <c r="G69" s="9">
        <f t="shared" si="1"/>
        <v>0</v>
      </c>
      <c r="H69" s="64"/>
      <c r="I69" s="65"/>
      <c r="J69" s="59"/>
      <c r="K69" s="66"/>
      <c r="L69" s="65"/>
      <c r="M69" s="65"/>
      <c r="N69" s="59"/>
      <c r="O69" s="59"/>
      <c r="P69" s="59"/>
      <c r="Q69" s="46"/>
      <c r="R69" s="31"/>
      <c r="S69" s="65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66"/>
      <c r="AL69" s="31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</row>
    <row r="70" spans="1:52">
      <c r="A70" s="5">
        <f t="shared" si="2"/>
        <v>0</v>
      </c>
      <c r="B70" s="31"/>
      <c r="E70" s="95"/>
      <c r="F70" s="59"/>
      <c r="G70" s="9">
        <f t="shared" si="1"/>
        <v>0</v>
      </c>
      <c r="H70" s="64"/>
      <c r="I70" s="65"/>
      <c r="J70" s="59"/>
      <c r="K70" s="66"/>
      <c r="L70" s="47"/>
      <c r="M70" s="65"/>
      <c r="N70" s="59"/>
      <c r="O70" s="59"/>
      <c r="P70" s="59"/>
      <c r="Q70" s="46"/>
      <c r="R70" s="31"/>
      <c r="S70" s="65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66"/>
      <c r="AL70" s="31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</row>
    <row r="71" spans="1:52">
      <c r="A71" s="5">
        <f>+G71-SUM(H71:AK71)</f>
        <v>0</v>
      </c>
      <c r="B71" s="31"/>
      <c r="E71" s="127"/>
      <c r="F71" s="59"/>
      <c r="G71" s="9">
        <f t="shared" si="1"/>
        <v>0</v>
      </c>
      <c r="H71" s="64"/>
      <c r="I71" s="65"/>
      <c r="J71" s="59"/>
      <c r="K71" s="66"/>
      <c r="L71" s="65"/>
      <c r="M71" s="65"/>
      <c r="N71" s="59"/>
      <c r="O71" s="59"/>
      <c r="P71" s="59"/>
      <c r="Q71" s="46"/>
      <c r="R71" s="31"/>
      <c r="S71" s="65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66"/>
      <c r="AL71" s="31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</row>
    <row r="72" spans="1:52">
      <c r="A72" s="5">
        <f t="shared" si="2"/>
        <v>0</v>
      </c>
      <c r="B72" s="31" t="s">
        <v>158</v>
      </c>
      <c r="E72" s="95"/>
      <c r="F72" s="59"/>
      <c r="G72" s="9">
        <f t="shared" si="1"/>
        <v>0</v>
      </c>
      <c r="H72" s="64"/>
      <c r="I72" s="65"/>
      <c r="J72" s="59"/>
      <c r="K72" s="66"/>
      <c r="L72" s="65"/>
      <c r="M72" s="65"/>
      <c r="N72" s="59"/>
      <c r="O72" s="59"/>
      <c r="P72" s="59"/>
      <c r="Q72" s="46"/>
      <c r="R72" s="31"/>
      <c r="S72" s="65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66"/>
      <c r="AL72" s="31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</row>
    <row r="73" spans="1:52">
      <c r="A73" s="5">
        <f t="shared" si="2"/>
        <v>0</v>
      </c>
      <c r="B73" s="31"/>
      <c r="E73" s="95"/>
      <c r="F73" s="59"/>
      <c r="G73" s="9">
        <f t="shared" si="1"/>
        <v>0</v>
      </c>
      <c r="H73" s="64"/>
      <c r="I73" s="65"/>
      <c r="J73" s="59"/>
      <c r="K73" s="66"/>
      <c r="L73" s="65"/>
      <c r="M73" s="65"/>
      <c r="N73" s="59"/>
      <c r="O73" s="59"/>
      <c r="P73" s="59"/>
      <c r="Q73" s="46"/>
      <c r="R73" s="31"/>
      <c r="S73" s="65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66"/>
      <c r="AL73" s="31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</row>
    <row r="74" spans="1:52">
      <c r="A74" s="5">
        <f t="shared" si="2"/>
        <v>0</v>
      </c>
      <c r="B74" s="31"/>
      <c r="E74" s="95"/>
      <c r="F74" s="59"/>
      <c r="G74" s="9">
        <f t="shared" si="1"/>
        <v>0</v>
      </c>
      <c r="H74" s="64"/>
      <c r="I74" s="65"/>
      <c r="J74" s="59"/>
      <c r="K74" s="66"/>
      <c r="L74" s="65"/>
      <c r="M74" s="65"/>
      <c r="N74" s="59"/>
      <c r="O74" s="59"/>
      <c r="P74" s="59"/>
      <c r="Q74" s="46"/>
      <c r="R74" s="31"/>
      <c r="S74" s="65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66"/>
      <c r="AL74" s="31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</row>
    <row r="75" spans="1:52">
      <c r="A75" s="5">
        <f t="shared" si="2"/>
        <v>0</v>
      </c>
      <c r="B75" s="31"/>
      <c r="E75" s="95"/>
      <c r="F75" s="59"/>
      <c r="G75" s="9">
        <f t="shared" si="1"/>
        <v>0</v>
      </c>
      <c r="H75" s="64"/>
      <c r="I75" s="65"/>
      <c r="J75" s="59"/>
      <c r="K75" s="66"/>
      <c r="L75" s="65"/>
      <c r="M75" s="65"/>
      <c r="N75" s="59"/>
      <c r="O75" s="59"/>
      <c r="P75" s="59"/>
      <c r="Q75" s="46"/>
      <c r="R75" s="31"/>
      <c r="S75" s="65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66"/>
      <c r="AL75" s="31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</row>
    <row r="76" spans="1:52">
      <c r="A76" s="5">
        <f t="shared" si="2"/>
        <v>0</v>
      </c>
      <c r="B76" s="31"/>
      <c r="E76" s="95"/>
      <c r="F76" s="59"/>
      <c r="G76" s="9">
        <f t="shared" si="1"/>
        <v>0</v>
      </c>
      <c r="H76" s="64"/>
      <c r="I76" s="65"/>
      <c r="J76" s="59"/>
      <c r="K76" s="66"/>
      <c r="L76" s="65"/>
      <c r="M76" s="65"/>
      <c r="N76" s="59"/>
      <c r="O76" s="59"/>
      <c r="P76" s="59"/>
      <c r="Q76" s="46"/>
      <c r="R76" s="31"/>
      <c r="S76" s="65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66"/>
      <c r="AL76" s="31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</row>
    <row r="77" spans="1:52">
      <c r="A77" s="5">
        <f t="shared" si="2"/>
        <v>0</v>
      </c>
      <c r="B77" s="31"/>
      <c r="E77" s="95"/>
      <c r="F77" s="59"/>
      <c r="G77" s="9">
        <f t="shared" si="1"/>
        <v>0</v>
      </c>
      <c r="H77" s="64"/>
      <c r="I77" s="65"/>
      <c r="J77" s="59"/>
      <c r="K77" s="66"/>
      <c r="L77" s="65"/>
      <c r="M77" s="65"/>
      <c r="N77" s="59"/>
      <c r="O77" s="59"/>
      <c r="P77" s="59"/>
      <c r="Q77" s="46"/>
      <c r="R77" s="31"/>
      <c r="S77" s="65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66"/>
      <c r="AL77" s="31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</row>
    <row r="78" spans="1:52">
      <c r="A78" s="5">
        <f t="shared" si="2"/>
        <v>0</v>
      </c>
      <c r="B78" s="31"/>
      <c r="E78" s="95"/>
      <c r="F78" s="59"/>
      <c r="G78" s="9">
        <f t="shared" si="1"/>
        <v>0</v>
      </c>
      <c r="H78" s="64"/>
      <c r="I78" s="65"/>
      <c r="J78" s="59"/>
      <c r="K78" s="66"/>
      <c r="L78" s="65"/>
      <c r="M78" s="65"/>
      <c r="N78" s="59"/>
      <c r="O78" s="59"/>
      <c r="P78" s="59"/>
      <c r="Q78" s="46"/>
      <c r="R78" s="31"/>
      <c r="S78" s="65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66"/>
      <c r="AL78" s="31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</row>
    <row r="79" spans="1:52">
      <c r="A79" s="5">
        <f t="shared" si="2"/>
        <v>0</v>
      </c>
      <c r="B79" s="31"/>
      <c r="E79" s="95"/>
      <c r="F79" s="59"/>
      <c r="G79" s="9">
        <f t="shared" si="1"/>
        <v>0</v>
      </c>
      <c r="H79" s="64"/>
      <c r="I79" s="65"/>
      <c r="J79" s="59"/>
      <c r="K79" s="66"/>
      <c r="L79" s="65"/>
      <c r="M79" s="65"/>
      <c r="N79" s="59"/>
      <c r="O79" s="59"/>
      <c r="P79" s="59"/>
      <c r="Q79" s="46"/>
      <c r="R79" s="31"/>
      <c r="S79" s="65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66"/>
      <c r="AL79" s="31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</row>
    <row r="80" spans="1:52">
      <c r="A80" s="5">
        <f t="shared" si="2"/>
        <v>0</v>
      </c>
      <c r="B80" s="31"/>
      <c r="E80" s="95"/>
      <c r="F80" s="59"/>
      <c r="G80" s="9">
        <f t="shared" si="1"/>
        <v>0</v>
      </c>
      <c r="H80" s="64"/>
      <c r="I80" s="65"/>
      <c r="J80" s="59"/>
      <c r="K80" s="66"/>
      <c r="L80" s="65"/>
      <c r="M80" s="65"/>
      <c r="N80" s="59"/>
      <c r="O80" s="59"/>
      <c r="P80" s="59"/>
      <c r="Q80" s="46"/>
      <c r="R80" s="31"/>
      <c r="S80" s="65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66"/>
      <c r="AL80" s="31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</row>
    <row r="81" spans="1:52">
      <c r="A81" s="5">
        <f t="shared" si="2"/>
        <v>0</v>
      </c>
      <c r="B81" s="31" t="s">
        <v>159</v>
      </c>
      <c r="E81" s="95"/>
      <c r="F81" s="59"/>
      <c r="G81" s="9">
        <f t="shared" si="1"/>
        <v>0</v>
      </c>
      <c r="H81" s="64"/>
      <c r="I81" s="65"/>
      <c r="J81" s="59"/>
      <c r="K81" s="66"/>
      <c r="L81" s="65"/>
      <c r="M81" s="65"/>
      <c r="N81" s="59"/>
      <c r="O81" s="59"/>
      <c r="P81" s="59"/>
      <c r="Q81" s="46"/>
      <c r="R81" s="31"/>
      <c r="S81" s="65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66"/>
      <c r="AL81" s="31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</row>
    <row r="82" spans="1:52">
      <c r="A82" s="5">
        <f t="shared" si="2"/>
        <v>0</v>
      </c>
      <c r="B82" s="31"/>
      <c r="E82" s="95"/>
      <c r="F82" s="59"/>
      <c r="G82" s="9">
        <f t="shared" si="1"/>
        <v>0</v>
      </c>
      <c r="H82" s="64"/>
      <c r="I82" s="65"/>
      <c r="J82" s="59"/>
      <c r="K82" s="66"/>
      <c r="L82" s="65"/>
      <c r="M82" s="65"/>
      <c r="N82" s="59"/>
      <c r="O82" s="59"/>
      <c r="P82" s="59"/>
      <c r="Q82" s="46"/>
      <c r="R82" s="31"/>
      <c r="S82" s="65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66"/>
      <c r="AL82" s="31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</row>
    <row r="83" spans="1:52">
      <c r="A83" s="5">
        <f t="shared" si="2"/>
        <v>0</v>
      </c>
      <c r="B83" s="31"/>
      <c r="E83" s="95"/>
      <c r="F83" s="59"/>
      <c r="G83" s="9">
        <f t="shared" si="1"/>
        <v>0</v>
      </c>
      <c r="H83" s="64"/>
      <c r="I83" s="65"/>
      <c r="J83" s="59"/>
      <c r="K83" s="66"/>
      <c r="L83" s="65"/>
      <c r="M83" s="65"/>
      <c r="N83" s="59"/>
      <c r="O83" s="59"/>
      <c r="P83" s="59"/>
      <c r="Q83" s="46"/>
      <c r="R83" s="31"/>
      <c r="S83" s="65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66"/>
      <c r="AL83" s="31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</row>
    <row r="84" spans="1:52">
      <c r="A84" s="5">
        <f t="shared" si="2"/>
        <v>0</v>
      </c>
      <c r="B84" s="31"/>
      <c r="E84" s="95"/>
      <c r="F84" s="59"/>
      <c r="G84" s="9">
        <f t="shared" si="1"/>
        <v>0</v>
      </c>
      <c r="H84" s="64"/>
      <c r="I84" s="65"/>
      <c r="J84" s="59"/>
      <c r="K84" s="66"/>
      <c r="L84" s="65"/>
      <c r="M84" s="65"/>
      <c r="N84" s="59"/>
      <c r="O84" s="59"/>
      <c r="P84" s="59"/>
      <c r="Q84" s="46"/>
      <c r="R84" s="31"/>
      <c r="S84" s="65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66"/>
      <c r="AL84" s="31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</row>
    <row r="85" spans="1:52">
      <c r="A85" s="5">
        <f t="shared" si="2"/>
        <v>0</v>
      </c>
      <c r="B85" s="31"/>
      <c r="E85" s="95"/>
      <c r="F85" s="59"/>
      <c r="G85" s="9">
        <f t="shared" si="1"/>
        <v>0</v>
      </c>
      <c r="H85" s="64"/>
      <c r="I85" s="65"/>
      <c r="J85" s="59"/>
      <c r="K85" s="66"/>
      <c r="L85" s="65"/>
      <c r="M85" s="65"/>
      <c r="N85" s="59"/>
      <c r="O85" s="59"/>
      <c r="P85" s="59"/>
      <c r="Q85" s="46"/>
      <c r="R85" s="31"/>
      <c r="S85" s="65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66"/>
      <c r="AL85" s="31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</row>
    <row r="86" spans="1:52">
      <c r="A86" s="5">
        <f t="shared" si="2"/>
        <v>0</v>
      </c>
      <c r="B86" s="31"/>
      <c r="E86" s="95"/>
      <c r="F86" s="59"/>
      <c r="G86" s="9">
        <f t="shared" si="1"/>
        <v>0</v>
      </c>
      <c r="H86" s="64"/>
      <c r="I86" s="65"/>
      <c r="J86" s="59"/>
      <c r="K86" s="66"/>
      <c r="L86" s="65"/>
      <c r="M86" s="65"/>
      <c r="N86" s="59"/>
      <c r="O86" s="59"/>
      <c r="P86" s="59"/>
      <c r="Q86" s="46"/>
      <c r="R86" s="31"/>
      <c r="S86" s="65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66"/>
      <c r="AL86" s="31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</row>
    <row r="87" spans="1:52">
      <c r="A87" s="5">
        <f t="shared" si="2"/>
        <v>0</v>
      </c>
      <c r="B87" s="31"/>
      <c r="E87" s="95"/>
      <c r="F87" s="59"/>
      <c r="G87" s="9">
        <f t="shared" si="1"/>
        <v>0</v>
      </c>
      <c r="H87" s="64"/>
      <c r="I87" s="65"/>
      <c r="J87" s="59"/>
      <c r="K87" s="66"/>
      <c r="L87" s="65"/>
      <c r="M87" s="65"/>
      <c r="N87" s="59"/>
      <c r="O87" s="59"/>
      <c r="P87" s="59"/>
      <c r="Q87" s="46"/>
      <c r="R87" s="31"/>
      <c r="S87" s="65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66"/>
      <c r="AL87" s="31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</row>
    <row r="88" spans="1:52">
      <c r="A88" s="5">
        <f t="shared" si="2"/>
        <v>0</v>
      </c>
      <c r="B88" s="31"/>
      <c r="E88" s="95"/>
      <c r="F88" s="59"/>
      <c r="G88" s="9">
        <f t="shared" si="1"/>
        <v>0</v>
      </c>
      <c r="H88" s="64"/>
      <c r="I88" s="65"/>
      <c r="J88" s="59"/>
      <c r="K88" s="66"/>
      <c r="L88" s="65"/>
      <c r="M88" s="65"/>
      <c r="N88" s="59"/>
      <c r="O88" s="59"/>
      <c r="P88" s="59"/>
      <c r="Q88" s="46"/>
      <c r="R88" s="31"/>
      <c r="S88" s="65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66"/>
      <c r="AL88" s="31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</row>
    <row r="89" spans="1:52">
      <c r="A89" s="5">
        <f t="shared" si="2"/>
        <v>0</v>
      </c>
      <c r="B89" s="31" t="s">
        <v>160</v>
      </c>
      <c r="E89" s="95"/>
      <c r="F89" s="59"/>
      <c r="G89" s="9">
        <f t="shared" si="1"/>
        <v>0</v>
      </c>
      <c r="H89" s="64"/>
      <c r="I89" s="65"/>
      <c r="J89" s="59"/>
      <c r="K89" s="66"/>
      <c r="L89" s="65"/>
      <c r="M89" s="65"/>
      <c r="N89" s="59"/>
      <c r="O89" s="59"/>
      <c r="P89" s="59"/>
      <c r="Q89" s="46"/>
      <c r="R89" s="31"/>
      <c r="S89" s="65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66"/>
      <c r="AL89" s="31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</row>
    <row r="90" spans="1:52">
      <c r="A90" s="5">
        <f t="shared" si="2"/>
        <v>0</v>
      </c>
      <c r="B90" s="31"/>
      <c r="E90" s="95"/>
      <c r="F90" s="59"/>
      <c r="G90" s="9">
        <f t="shared" si="1"/>
        <v>0</v>
      </c>
      <c r="H90" s="64"/>
      <c r="I90" s="65"/>
      <c r="J90" s="59"/>
      <c r="K90" s="66"/>
      <c r="L90" s="65"/>
      <c r="M90" s="65"/>
      <c r="N90" s="59"/>
      <c r="O90" s="59"/>
      <c r="P90" s="59"/>
      <c r="Q90" s="46"/>
      <c r="R90" s="31"/>
      <c r="S90" s="65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66"/>
      <c r="AL90" s="31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</row>
    <row r="91" spans="1:52">
      <c r="A91" s="5">
        <f t="shared" si="2"/>
        <v>0</v>
      </c>
      <c r="B91" s="31"/>
      <c r="E91" s="95"/>
      <c r="F91" s="59"/>
      <c r="G91" s="9">
        <f t="shared" si="1"/>
        <v>0</v>
      </c>
      <c r="H91" s="64"/>
      <c r="I91" s="65"/>
      <c r="J91" s="59"/>
      <c r="K91" s="66"/>
      <c r="L91" s="65"/>
      <c r="M91" s="65"/>
      <c r="N91" s="59"/>
      <c r="O91" s="59"/>
      <c r="P91" s="59"/>
      <c r="Q91" s="46"/>
      <c r="R91" s="31"/>
      <c r="S91" s="65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66"/>
      <c r="AL91" s="31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</row>
    <row r="92" spans="1:52">
      <c r="A92" s="5">
        <f t="shared" si="2"/>
        <v>0</v>
      </c>
      <c r="B92" s="31"/>
      <c r="E92" s="95"/>
      <c r="F92" s="59"/>
      <c r="G92" s="9">
        <f t="shared" si="1"/>
        <v>0</v>
      </c>
      <c r="H92" s="64"/>
      <c r="I92" s="65"/>
      <c r="J92" s="59"/>
      <c r="K92" s="66"/>
      <c r="L92" s="65"/>
      <c r="M92" s="65"/>
      <c r="N92" s="59"/>
      <c r="O92" s="59"/>
      <c r="P92" s="59"/>
      <c r="Q92" s="46"/>
      <c r="R92" s="31"/>
      <c r="S92" s="65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66"/>
      <c r="AL92" s="31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</row>
    <row r="93" spans="1:52">
      <c r="A93" s="5">
        <f t="shared" ref="A93:A123" si="3">+G93-SUM(H93:AK93)</f>
        <v>0</v>
      </c>
      <c r="B93" s="31"/>
      <c r="E93" s="95"/>
      <c r="F93" s="59"/>
      <c r="G93" s="9">
        <f t="shared" si="1"/>
        <v>0</v>
      </c>
      <c r="H93" s="64"/>
      <c r="I93" s="65"/>
      <c r="J93" s="59"/>
      <c r="K93" s="66"/>
      <c r="L93" s="65"/>
      <c r="M93" s="65"/>
      <c r="N93" s="59"/>
      <c r="O93" s="59"/>
      <c r="P93" s="59"/>
      <c r="Q93" s="46"/>
      <c r="R93" s="31"/>
      <c r="S93" s="65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66"/>
      <c r="AL93" s="31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</row>
    <row r="94" spans="1:52">
      <c r="A94" s="5">
        <f t="shared" si="3"/>
        <v>0</v>
      </c>
      <c r="B94" s="31"/>
      <c r="E94" s="95"/>
      <c r="F94" s="59"/>
      <c r="G94" s="9">
        <f t="shared" si="1"/>
        <v>0</v>
      </c>
      <c r="H94" s="64"/>
      <c r="I94" s="65"/>
      <c r="J94" s="59"/>
      <c r="K94" s="66"/>
      <c r="L94" s="65"/>
      <c r="M94" s="65"/>
      <c r="N94" s="59"/>
      <c r="O94" s="59"/>
      <c r="P94" s="59"/>
      <c r="Q94" s="46"/>
      <c r="R94" s="31"/>
      <c r="S94" s="65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66"/>
      <c r="AL94" s="31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</row>
    <row r="95" spans="1:52">
      <c r="A95" s="5">
        <f t="shared" si="3"/>
        <v>0</v>
      </c>
      <c r="B95" s="31"/>
      <c r="E95" s="95"/>
      <c r="F95" s="59"/>
      <c r="G95" s="9">
        <f t="shared" si="1"/>
        <v>0</v>
      </c>
      <c r="H95" s="64"/>
      <c r="I95" s="65"/>
      <c r="J95" s="59"/>
      <c r="K95" s="66"/>
      <c r="L95" s="65"/>
      <c r="M95" s="65"/>
      <c r="N95" s="59"/>
      <c r="O95" s="59"/>
      <c r="P95" s="59"/>
      <c r="Q95" s="46"/>
      <c r="R95" s="31"/>
      <c r="S95" s="65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66"/>
      <c r="AL95" s="31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</row>
    <row r="96" spans="1:52">
      <c r="E96" s="95"/>
      <c r="G96" s="9">
        <f t="shared" si="1"/>
        <v>0</v>
      </c>
    </row>
    <row r="97" spans="1:52">
      <c r="A97" s="5">
        <f>+G97-SUM(H97:AK97)</f>
        <v>0</v>
      </c>
      <c r="B97" s="31"/>
      <c r="E97" s="95"/>
      <c r="F97" s="59"/>
      <c r="G97" s="9">
        <f>SUM(H97:AK97)</f>
        <v>0</v>
      </c>
      <c r="H97" s="64"/>
      <c r="I97" s="65"/>
      <c r="J97" s="59"/>
      <c r="K97" s="66"/>
      <c r="L97" s="65"/>
      <c r="M97" s="65"/>
      <c r="N97" s="59"/>
      <c r="O97" s="59"/>
      <c r="P97" s="59"/>
      <c r="Q97" s="46"/>
      <c r="R97" s="31"/>
      <c r="S97" s="65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66"/>
      <c r="AL97" s="31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</row>
    <row r="98" spans="1:52">
      <c r="A98" s="5">
        <f t="shared" si="3"/>
        <v>0</v>
      </c>
      <c r="B98" s="31" t="s">
        <v>162</v>
      </c>
      <c r="E98" s="95"/>
      <c r="F98" s="59"/>
      <c r="G98" s="9">
        <f t="shared" si="1"/>
        <v>0</v>
      </c>
      <c r="H98" s="64"/>
      <c r="I98" s="65"/>
      <c r="J98" s="59"/>
      <c r="K98" s="66"/>
      <c r="L98" s="65"/>
      <c r="M98" s="65"/>
      <c r="N98" s="59"/>
      <c r="O98" s="59"/>
      <c r="P98" s="59"/>
      <c r="Q98" s="46"/>
      <c r="R98" s="31"/>
      <c r="S98" s="65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66"/>
      <c r="AL98" s="31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</row>
    <row r="99" spans="1:52">
      <c r="A99" s="5">
        <f t="shared" si="3"/>
        <v>0</v>
      </c>
      <c r="B99" s="31"/>
      <c r="E99" s="95"/>
      <c r="F99" s="59"/>
      <c r="G99" s="9">
        <f t="shared" si="1"/>
        <v>0</v>
      </c>
      <c r="H99" s="64"/>
      <c r="I99" s="65"/>
      <c r="J99" s="59"/>
      <c r="K99" s="66"/>
      <c r="L99" s="65"/>
      <c r="M99" s="65"/>
      <c r="N99" s="59"/>
      <c r="O99" s="59"/>
      <c r="P99" s="59"/>
      <c r="Q99" s="46"/>
      <c r="R99" s="31"/>
      <c r="S99" s="65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66"/>
      <c r="AL99" s="31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</row>
    <row r="100" spans="1:52">
      <c r="A100" s="5">
        <f t="shared" si="3"/>
        <v>0</v>
      </c>
      <c r="B100" s="31"/>
      <c r="E100" s="95"/>
      <c r="F100" s="59"/>
      <c r="G100" s="9">
        <f t="shared" si="1"/>
        <v>0</v>
      </c>
      <c r="H100" s="64"/>
      <c r="I100" s="65"/>
      <c r="J100" s="59"/>
      <c r="K100" s="66"/>
      <c r="L100" s="65"/>
      <c r="M100" s="65"/>
      <c r="N100" s="9"/>
      <c r="O100" s="59"/>
      <c r="P100" s="59"/>
      <c r="Q100" s="46"/>
      <c r="R100" s="31"/>
      <c r="S100" s="65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66"/>
      <c r="AL100" s="31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</row>
    <row r="101" spans="1:52">
      <c r="A101" s="5">
        <f t="shared" si="3"/>
        <v>0</v>
      </c>
      <c r="B101" s="31"/>
      <c r="E101" s="95"/>
      <c r="F101" s="59"/>
      <c r="G101" s="9">
        <f t="shared" si="1"/>
        <v>0</v>
      </c>
      <c r="H101" s="64"/>
      <c r="I101" s="65"/>
      <c r="J101" s="59"/>
      <c r="K101" s="66"/>
      <c r="L101" s="65"/>
      <c r="M101" s="65"/>
      <c r="N101" s="59"/>
      <c r="O101" s="59"/>
      <c r="P101" s="59"/>
      <c r="Q101" s="46"/>
      <c r="R101" s="31"/>
      <c r="S101" s="65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66"/>
      <c r="AL101" s="31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</row>
    <row r="102" spans="1:52">
      <c r="A102" s="5">
        <f t="shared" si="3"/>
        <v>0</v>
      </c>
      <c r="B102" s="31"/>
      <c r="E102" s="95"/>
      <c r="F102" s="59"/>
      <c r="G102" s="9">
        <f t="shared" si="1"/>
        <v>0</v>
      </c>
      <c r="H102" s="64"/>
      <c r="I102" s="65"/>
      <c r="J102" s="59"/>
      <c r="K102" s="66"/>
      <c r="L102" s="65"/>
      <c r="M102" s="65"/>
      <c r="N102" s="59"/>
      <c r="O102" s="59"/>
      <c r="P102" s="59"/>
      <c r="Q102" s="46"/>
      <c r="R102" s="31"/>
      <c r="S102" s="65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66"/>
      <c r="AL102" s="31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</row>
    <row r="103" spans="1:52">
      <c r="A103" s="5">
        <f t="shared" si="3"/>
        <v>0</v>
      </c>
      <c r="B103" s="31"/>
      <c r="E103" s="95"/>
      <c r="F103" s="59"/>
      <c r="G103" s="9">
        <f t="shared" si="1"/>
        <v>0</v>
      </c>
      <c r="H103" s="64"/>
      <c r="I103" s="65"/>
      <c r="J103" s="59"/>
      <c r="K103" s="66"/>
      <c r="L103" s="65"/>
      <c r="M103" s="65"/>
      <c r="N103" s="59"/>
      <c r="O103" s="59"/>
      <c r="P103" s="59"/>
      <c r="Q103" s="46"/>
      <c r="R103" s="31"/>
      <c r="S103" s="65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66"/>
      <c r="AL103" s="31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</row>
    <row r="104" spans="1:52">
      <c r="A104" s="5">
        <f t="shared" si="3"/>
        <v>0</v>
      </c>
      <c r="B104" s="31"/>
      <c r="E104" s="95"/>
      <c r="F104" s="59"/>
      <c r="G104" s="9">
        <f t="shared" si="1"/>
        <v>0</v>
      </c>
      <c r="H104" s="64"/>
      <c r="I104" s="65"/>
      <c r="J104" s="59"/>
      <c r="K104" s="66"/>
      <c r="L104" s="65"/>
      <c r="M104" s="65"/>
      <c r="N104" s="59"/>
      <c r="O104" s="59"/>
      <c r="P104" s="59"/>
      <c r="Q104" s="46"/>
      <c r="R104" s="31"/>
      <c r="S104" s="65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66"/>
      <c r="AL104" s="31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</row>
    <row r="105" spans="1:52">
      <c r="A105" s="5">
        <f t="shared" si="3"/>
        <v>0</v>
      </c>
      <c r="B105" s="31"/>
      <c r="E105" s="95"/>
      <c r="F105" s="59"/>
      <c r="G105" s="9">
        <f t="shared" si="1"/>
        <v>0</v>
      </c>
      <c r="H105" s="64"/>
      <c r="I105" s="65"/>
      <c r="J105" s="59"/>
      <c r="K105" s="66"/>
      <c r="L105" s="65"/>
      <c r="M105" s="65"/>
      <c r="N105" s="59"/>
      <c r="O105" s="59"/>
      <c r="P105" s="59"/>
      <c r="Q105" s="46"/>
      <c r="R105" s="31"/>
      <c r="S105" s="65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66"/>
      <c r="AL105" s="31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</row>
    <row r="106" spans="1:52">
      <c r="A106" s="5">
        <f t="shared" si="3"/>
        <v>0</v>
      </c>
      <c r="B106" s="31"/>
      <c r="E106" s="95"/>
      <c r="F106" s="59"/>
      <c r="G106" s="9">
        <f t="shared" si="1"/>
        <v>0</v>
      </c>
      <c r="H106" s="64"/>
      <c r="I106" s="65"/>
      <c r="J106" s="59"/>
      <c r="K106" s="66"/>
      <c r="L106" s="65"/>
      <c r="M106" s="65"/>
      <c r="N106" s="59"/>
      <c r="O106" s="59"/>
      <c r="P106" s="59"/>
      <c r="Q106" s="46"/>
      <c r="R106" s="31"/>
      <c r="S106" s="65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66"/>
      <c r="AL106" s="31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</row>
    <row r="107" spans="1:52">
      <c r="A107" s="5">
        <f t="shared" si="3"/>
        <v>0</v>
      </c>
      <c r="B107" s="31"/>
      <c r="E107" s="95"/>
      <c r="F107" s="59"/>
      <c r="G107" s="9">
        <f t="shared" si="1"/>
        <v>0</v>
      </c>
      <c r="H107" s="64"/>
      <c r="I107" s="65"/>
      <c r="J107" s="59"/>
      <c r="K107" s="66"/>
      <c r="L107" s="65"/>
      <c r="M107" s="65"/>
      <c r="N107" s="59"/>
      <c r="O107" s="59"/>
      <c r="P107" s="59"/>
      <c r="Q107" s="46"/>
      <c r="R107" s="31"/>
      <c r="S107" s="65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66"/>
      <c r="AL107" s="31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</row>
    <row r="108" spans="1:52">
      <c r="A108" s="5">
        <f t="shared" si="3"/>
        <v>0</v>
      </c>
      <c r="B108" s="31" t="s">
        <v>163</v>
      </c>
      <c r="E108" s="95"/>
      <c r="F108" s="59"/>
      <c r="G108" s="9">
        <f t="shared" si="1"/>
        <v>0</v>
      </c>
      <c r="H108" s="64"/>
      <c r="I108" s="65"/>
      <c r="J108" s="59"/>
      <c r="K108" s="66"/>
      <c r="L108" s="65"/>
      <c r="M108" s="65"/>
      <c r="N108" s="59"/>
      <c r="O108" s="59"/>
      <c r="P108" s="59"/>
      <c r="Q108" s="46"/>
      <c r="R108" s="31"/>
      <c r="S108" s="65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66"/>
      <c r="AL108" s="31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</row>
    <row r="109" spans="1:52">
      <c r="A109" s="5">
        <f t="shared" si="3"/>
        <v>0</v>
      </c>
      <c r="B109" s="31"/>
      <c r="E109" s="95"/>
      <c r="F109" s="59"/>
      <c r="G109" s="9">
        <f t="shared" si="1"/>
        <v>0</v>
      </c>
      <c r="H109" s="64"/>
      <c r="I109" s="65"/>
      <c r="J109" s="59"/>
      <c r="K109" s="66"/>
      <c r="L109" s="65"/>
      <c r="M109" s="65"/>
      <c r="N109" s="59"/>
      <c r="O109" s="59"/>
      <c r="P109" s="59"/>
      <c r="Q109" s="46"/>
      <c r="R109" s="31"/>
      <c r="S109" s="65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66"/>
      <c r="AL109" s="31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</row>
    <row r="110" spans="1:52">
      <c r="A110" s="5">
        <f t="shared" si="3"/>
        <v>0</v>
      </c>
      <c r="B110" s="31"/>
      <c r="E110" s="95"/>
      <c r="F110" s="59"/>
      <c r="G110" s="9">
        <f t="shared" si="1"/>
        <v>0</v>
      </c>
      <c r="H110" s="64"/>
      <c r="I110" s="65"/>
      <c r="J110" s="59"/>
      <c r="K110" s="66"/>
      <c r="L110" s="65"/>
      <c r="M110" s="65"/>
      <c r="N110" s="59"/>
      <c r="O110" s="59"/>
      <c r="P110" s="59"/>
      <c r="Q110" s="46"/>
      <c r="R110" s="31"/>
      <c r="S110" s="65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66"/>
      <c r="AL110" s="31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</row>
    <row r="111" spans="1:52">
      <c r="A111" s="5"/>
      <c r="B111" s="31"/>
      <c r="E111" s="95"/>
      <c r="F111" s="59"/>
      <c r="G111" s="9">
        <f t="shared" si="1"/>
        <v>0</v>
      </c>
      <c r="H111" s="64"/>
      <c r="I111" s="65"/>
      <c r="J111" s="59"/>
      <c r="K111" s="66"/>
      <c r="L111" s="65"/>
      <c r="M111" s="65"/>
      <c r="N111" s="59"/>
      <c r="O111" s="59"/>
      <c r="P111" s="59"/>
      <c r="Q111" s="46"/>
      <c r="R111" s="31"/>
      <c r="S111" s="65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66"/>
      <c r="AL111" s="31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</row>
    <row r="112" spans="1:52">
      <c r="A112" s="5">
        <f t="shared" si="3"/>
        <v>0</v>
      </c>
      <c r="B112" s="31"/>
      <c r="E112" s="95"/>
      <c r="F112" s="59"/>
      <c r="G112" s="9">
        <f t="shared" si="1"/>
        <v>0</v>
      </c>
      <c r="H112" s="64"/>
      <c r="I112" s="65"/>
      <c r="J112" s="59"/>
      <c r="K112" s="66"/>
      <c r="L112" s="65"/>
      <c r="M112" s="65"/>
      <c r="N112" s="59"/>
      <c r="O112" s="59"/>
      <c r="P112" s="59"/>
      <c r="Q112" s="46"/>
      <c r="R112" s="31"/>
      <c r="S112" s="65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66"/>
      <c r="AL112" s="31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</row>
    <row r="113" spans="1:52">
      <c r="A113" s="5">
        <f t="shared" si="3"/>
        <v>0</v>
      </c>
      <c r="B113" s="31"/>
      <c r="E113" s="95"/>
      <c r="F113" s="59"/>
      <c r="G113" s="9">
        <f t="shared" si="1"/>
        <v>0</v>
      </c>
      <c r="H113" s="64"/>
      <c r="I113" s="65"/>
      <c r="J113" s="59"/>
      <c r="K113" s="66"/>
      <c r="L113" s="65"/>
      <c r="M113" s="65"/>
      <c r="N113" s="59"/>
      <c r="O113" s="59"/>
      <c r="P113" s="59"/>
      <c r="Q113" s="46"/>
      <c r="R113" s="31"/>
      <c r="S113" s="65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66"/>
      <c r="AL113" s="31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</row>
    <row r="114" spans="1:52">
      <c r="A114" s="5">
        <f t="shared" si="3"/>
        <v>0</v>
      </c>
      <c r="B114" s="31"/>
      <c r="E114" s="95"/>
      <c r="F114" s="59"/>
      <c r="G114" s="9">
        <f t="shared" si="1"/>
        <v>0</v>
      </c>
      <c r="H114" s="64"/>
      <c r="I114" s="65"/>
      <c r="J114" s="59"/>
      <c r="K114" s="66"/>
      <c r="L114" s="65"/>
      <c r="M114" s="65"/>
      <c r="N114" s="59"/>
      <c r="O114" s="59"/>
      <c r="P114" s="59"/>
      <c r="Q114" s="46"/>
      <c r="R114" s="31"/>
      <c r="S114" s="65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66"/>
      <c r="AL114" s="31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</row>
    <row r="115" spans="1:52">
      <c r="A115" s="5">
        <f t="shared" si="3"/>
        <v>0</v>
      </c>
      <c r="B115" s="31"/>
      <c r="E115" s="95"/>
      <c r="F115" s="59"/>
      <c r="G115" s="9">
        <f t="shared" si="1"/>
        <v>0</v>
      </c>
      <c r="H115" s="64"/>
      <c r="I115" s="65"/>
      <c r="J115" s="59"/>
      <c r="K115" s="66"/>
      <c r="L115" s="65"/>
      <c r="M115" s="65"/>
      <c r="N115" s="59"/>
      <c r="O115" s="59"/>
      <c r="P115" s="59"/>
      <c r="Q115" s="46"/>
      <c r="R115" s="31"/>
      <c r="S115" s="65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66"/>
      <c r="AL115" s="31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</row>
    <row r="116" spans="1:52">
      <c r="A116" s="5">
        <f t="shared" si="3"/>
        <v>0</v>
      </c>
      <c r="B116" s="31"/>
      <c r="E116" s="95"/>
      <c r="F116" s="59"/>
      <c r="G116" s="9">
        <f t="shared" si="1"/>
        <v>0</v>
      </c>
      <c r="H116" s="64"/>
      <c r="I116" s="65"/>
      <c r="J116" s="59"/>
      <c r="K116" s="66"/>
      <c r="L116" s="65"/>
      <c r="M116" s="65"/>
      <c r="N116" s="59"/>
      <c r="O116" s="59"/>
      <c r="P116" s="59"/>
      <c r="Q116" s="46"/>
      <c r="R116" s="31"/>
      <c r="S116" s="65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66"/>
      <c r="AL116" s="31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</row>
    <row r="117" spans="1:52">
      <c r="A117" s="5">
        <f t="shared" si="3"/>
        <v>0</v>
      </c>
      <c r="B117" s="31" t="s">
        <v>164</v>
      </c>
      <c r="E117" s="95"/>
      <c r="F117" s="59"/>
      <c r="G117" s="9">
        <f t="shared" si="1"/>
        <v>0</v>
      </c>
      <c r="H117" s="64"/>
      <c r="I117" s="65"/>
      <c r="J117" s="59"/>
      <c r="K117" s="66"/>
      <c r="L117" s="65"/>
      <c r="M117" s="65"/>
      <c r="N117" s="59"/>
      <c r="O117" s="59"/>
      <c r="P117" s="59"/>
      <c r="Q117" s="46"/>
      <c r="R117" s="31"/>
      <c r="S117" s="65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66"/>
      <c r="AL117" s="31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</row>
    <row r="118" spans="1:52">
      <c r="A118" s="5">
        <f t="shared" si="3"/>
        <v>0</v>
      </c>
      <c r="B118" s="31"/>
      <c r="E118" s="95"/>
      <c r="F118" s="59"/>
      <c r="G118" s="9">
        <f t="shared" si="1"/>
        <v>0</v>
      </c>
      <c r="H118" s="64"/>
      <c r="I118" s="65"/>
      <c r="J118" s="59"/>
      <c r="K118" s="66"/>
      <c r="L118" s="65"/>
      <c r="M118" s="65"/>
      <c r="N118" s="59"/>
      <c r="O118" s="59"/>
      <c r="P118" s="59"/>
      <c r="Q118" s="46"/>
      <c r="R118" s="31"/>
      <c r="S118" s="65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66"/>
      <c r="AL118" s="31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</row>
    <row r="119" spans="1:52">
      <c r="A119" s="5">
        <f t="shared" si="3"/>
        <v>0</v>
      </c>
      <c r="B119" s="31"/>
      <c r="E119" s="95"/>
      <c r="F119" s="59"/>
      <c r="G119" s="9">
        <f t="shared" si="1"/>
        <v>0</v>
      </c>
      <c r="H119" s="64"/>
      <c r="I119" s="65"/>
      <c r="J119" s="59"/>
      <c r="K119" s="66"/>
      <c r="L119" s="65"/>
      <c r="M119" s="65"/>
      <c r="N119" s="59"/>
      <c r="O119" s="59"/>
      <c r="P119" s="59"/>
      <c r="Q119" s="46"/>
      <c r="R119" s="31"/>
      <c r="S119" s="65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66"/>
      <c r="AL119" s="31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</row>
    <row r="120" spans="1:52">
      <c r="A120" s="5">
        <f t="shared" si="3"/>
        <v>0</v>
      </c>
      <c r="B120" s="31"/>
      <c r="E120" s="95"/>
      <c r="F120" s="59"/>
      <c r="G120" s="9">
        <f t="shared" si="1"/>
        <v>0</v>
      </c>
      <c r="H120" s="64"/>
      <c r="I120" s="65"/>
      <c r="J120" s="59"/>
      <c r="K120" s="66"/>
      <c r="L120" s="65"/>
      <c r="M120" s="65"/>
      <c r="N120" s="59"/>
      <c r="O120" s="59"/>
      <c r="P120" s="59"/>
      <c r="Q120" s="46"/>
      <c r="R120" s="31"/>
      <c r="S120" s="65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66"/>
      <c r="AL120" s="31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</row>
    <row r="121" spans="1:52">
      <c r="A121" s="5">
        <f t="shared" si="3"/>
        <v>0</v>
      </c>
      <c r="B121" s="31"/>
      <c r="E121" s="95"/>
      <c r="F121" s="59"/>
      <c r="G121" s="9">
        <f t="shared" si="1"/>
        <v>0</v>
      </c>
      <c r="H121" s="64"/>
      <c r="I121" s="65"/>
      <c r="J121" s="59"/>
      <c r="K121" s="66"/>
      <c r="L121" s="65"/>
      <c r="M121" s="65"/>
      <c r="N121" s="59"/>
      <c r="O121" s="59"/>
      <c r="P121" s="59"/>
      <c r="Q121" s="46"/>
      <c r="R121" s="31"/>
      <c r="S121" s="65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66"/>
      <c r="AL121" s="31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</row>
    <row r="122" spans="1:52">
      <c r="A122" s="5">
        <f t="shared" si="3"/>
        <v>0</v>
      </c>
      <c r="B122" s="31"/>
      <c r="E122" s="95"/>
      <c r="F122" s="59"/>
      <c r="G122" s="9">
        <f t="shared" si="1"/>
        <v>0</v>
      </c>
      <c r="H122" s="64"/>
      <c r="I122" s="65"/>
      <c r="J122" s="59"/>
      <c r="K122" s="66"/>
      <c r="L122" s="65"/>
      <c r="M122" s="65"/>
      <c r="N122" s="59"/>
      <c r="O122" s="59"/>
      <c r="P122" s="59"/>
      <c r="Q122" s="46"/>
      <c r="R122" s="31"/>
      <c r="S122" s="65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66"/>
      <c r="AL122" s="31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</row>
    <row r="123" spans="1:52">
      <c r="A123" s="5">
        <f t="shared" si="3"/>
        <v>0</v>
      </c>
      <c r="B123" s="31"/>
      <c r="E123" s="95"/>
      <c r="F123" s="59"/>
      <c r="G123" s="9">
        <f t="shared" si="1"/>
        <v>0</v>
      </c>
      <c r="H123" s="64"/>
      <c r="I123" s="65"/>
      <c r="J123" s="59"/>
      <c r="K123" s="66"/>
      <c r="L123" s="65"/>
      <c r="M123" s="65"/>
      <c r="N123" s="59"/>
      <c r="O123" s="59"/>
      <c r="P123" s="59"/>
      <c r="Q123" s="46"/>
      <c r="R123" s="31"/>
      <c r="S123" s="65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66"/>
      <c r="AL123" s="31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</row>
    <row r="124" spans="1:52">
      <c r="A124" s="5">
        <f t="shared" ref="A124:A155" si="4">+G124-SUM(H124:AK124)</f>
        <v>0</v>
      </c>
      <c r="B124" s="31"/>
      <c r="E124" s="95"/>
      <c r="F124" s="59"/>
      <c r="G124" s="9">
        <f t="shared" si="1"/>
        <v>0</v>
      </c>
      <c r="H124" s="64"/>
      <c r="I124" s="65"/>
      <c r="J124" s="59"/>
      <c r="K124" s="66"/>
      <c r="L124" s="65"/>
      <c r="M124" s="65"/>
      <c r="N124" s="59"/>
      <c r="O124" s="59"/>
      <c r="P124" s="59"/>
      <c r="Q124" s="46"/>
      <c r="R124" s="31"/>
      <c r="S124" s="65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66"/>
      <c r="AL124" s="31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</row>
    <row r="125" spans="1:52">
      <c r="A125" s="5">
        <f t="shared" si="4"/>
        <v>0</v>
      </c>
      <c r="B125" s="31"/>
      <c r="E125" s="95"/>
      <c r="F125" s="59"/>
      <c r="G125" s="9">
        <f t="shared" si="1"/>
        <v>0</v>
      </c>
      <c r="H125" s="64"/>
      <c r="I125" s="65"/>
      <c r="J125" s="59"/>
      <c r="K125" s="66"/>
      <c r="L125" s="65"/>
      <c r="M125" s="65"/>
      <c r="N125" s="59"/>
      <c r="O125" s="59"/>
      <c r="P125" s="59"/>
      <c r="Q125" s="46"/>
      <c r="R125" s="31"/>
      <c r="S125" s="65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66"/>
      <c r="AL125" s="31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</row>
    <row r="126" spans="1:52">
      <c r="A126" s="5">
        <f t="shared" si="4"/>
        <v>0</v>
      </c>
      <c r="B126" s="31"/>
      <c r="E126" s="95"/>
      <c r="F126" s="59"/>
      <c r="G126" s="9">
        <f t="shared" si="1"/>
        <v>0</v>
      </c>
      <c r="H126" s="64"/>
      <c r="I126" s="65"/>
      <c r="J126" s="59"/>
      <c r="K126" s="66"/>
      <c r="L126" s="65"/>
      <c r="M126" s="65"/>
      <c r="N126" s="59"/>
      <c r="O126" s="59"/>
      <c r="P126" s="59"/>
      <c r="Q126" s="46"/>
      <c r="R126" s="31"/>
      <c r="S126" s="65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66"/>
      <c r="AL126" s="31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</row>
    <row r="127" spans="1:52">
      <c r="A127" s="5">
        <f t="shared" si="4"/>
        <v>0</v>
      </c>
      <c r="B127" s="31"/>
      <c r="E127" s="95"/>
      <c r="G127" s="9">
        <f t="shared" si="1"/>
        <v>0</v>
      </c>
      <c r="H127" s="64"/>
      <c r="I127" s="65"/>
      <c r="J127" s="59"/>
      <c r="K127" s="66"/>
      <c r="L127" s="65"/>
      <c r="M127" s="65"/>
      <c r="N127" s="59"/>
      <c r="O127" s="59"/>
      <c r="P127" s="59"/>
      <c r="Q127" s="46"/>
      <c r="R127" s="31"/>
      <c r="S127" s="65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66"/>
      <c r="AL127" s="31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</row>
    <row r="128" spans="1:52">
      <c r="A128" s="5">
        <f t="shared" si="4"/>
        <v>0</v>
      </c>
      <c r="B128" s="31"/>
      <c r="E128" s="95"/>
      <c r="G128" s="9">
        <f t="shared" ref="G128:G132" si="5">SUM(H128:AK128)</f>
        <v>0</v>
      </c>
      <c r="H128" s="64"/>
      <c r="I128" s="65"/>
      <c r="J128" s="59"/>
      <c r="K128" s="66"/>
      <c r="L128" s="65"/>
      <c r="M128" s="65"/>
      <c r="N128" s="59"/>
      <c r="O128" s="59"/>
      <c r="P128" s="59"/>
      <c r="Q128" s="46"/>
      <c r="R128" s="31"/>
      <c r="S128" s="65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66"/>
      <c r="AL128" s="31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</row>
    <row r="129" spans="1:52">
      <c r="A129" s="5">
        <f t="shared" si="4"/>
        <v>0</v>
      </c>
      <c r="B129" s="31"/>
      <c r="E129" s="95"/>
      <c r="G129" s="9">
        <f t="shared" si="5"/>
        <v>0</v>
      </c>
      <c r="H129" s="64"/>
      <c r="I129" s="65"/>
      <c r="J129" s="59"/>
      <c r="K129" s="66"/>
      <c r="L129" s="65"/>
      <c r="M129" s="65"/>
      <c r="N129" s="59"/>
      <c r="O129" s="59"/>
      <c r="P129" s="59"/>
      <c r="Q129" s="46"/>
      <c r="R129" s="31"/>
      <c r="S129" s="65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66"/>
      <c r="AL129" s="31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</row>
    <row r="130" spans="1:52">
      <c r="A130" s="5">
        <f t="shared" si="4"/>
        <v>0</v>
      </c>
      <c r="B130" s="31"/>
      <c r="E130" s="95"/>
      <c r="G130" s="9">
        <f t="shared" si="5"/>
        <v>0</v>
      </c>
      <c r="H130" s="64"/>
      <c r="I130" s="65"/>
      <c r="J130" s="59"/>
      <c r="K130" s="66"/>
      <c r="L130" s="65"/>
      <c r="M130" s="65"/>
      <c r="N130" s="59"/>
      <c r="O130" s="59"/>
      <c r="P130" s="59"/>
      <c r="Q130" s="46"/>
      <c r="R130" s="31"/>
      <c r="S130" s="65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66"/>
      <c r="AL130" s="31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</row>
    <row r="131" spans="1:52">
      <c r="A131" s="5">
        <f t="shared" si="4"/>
        <v>0</v>
      </c>
      <c r="B131" s="31"/>
      <c r="E131" s="95"/>
      <c r="G131" s="9">
        <f t="shared" si="5"/>
        <v>0</v>
      </c>
      <c r="H131" s="64"/>
      <c r="I131" s="65"/>
      <c r="J131" s="59"/>
      <c r="K131" s="66"/>
      <c r="L131" s="65"/>
      <c r="M131" s="65"/>
      <c r="N131" s="59"/>
      <c r="O131" s="59"/>
      <c r="P131" s="59"/>
      <c r="Q131" s="46"/>
      <c r="R131" s="31"/>
      <c r="S131" s="65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66"/>
      <c r="AL131" s="31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</row>
    <row r="132" spans="1:52">
      <c r="A132" s="5">
        <f t="shared" si="4"/>
        <v>0</v>
      </c>
      <c r="B132" s="31"/>
      <c r="E132" s="95"/>
      <c r="G132" s="9">
        <f t="shared" si="5"/>
        <v>0</v>
      </c>
      <c r="H132" s="64"/>
      <c r="I132" s="65"/>
      <c r="J132" s="59"/>
      <c r="K132" s="66"/>
      <c r="L132" s="65"/>
      <c r="M132" s="65"/>
      <c r="N132" s="59"/>
      <c r="O132" s="59"/>
      <c r="P132" s="59"/>
      <c r="Q132" s="46"/>
      <c r="R132" s="31"/>
      <c r="S132" s="65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66"/>
      <c r="AL132" s="31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</row>
    <row r="133" spans="1:52">
      <c r="A133" s="5">
        <f t="shared" si="4"/>
        <v>0</v>
      </c>
      <c r="B133" s="31"/>
      <c r="E133" s="95"/>
      <c r="G133" s="9"/>
      <c r="H133" s="64"/>
      <c r="I133" s="65"/>
      <c r="J133" s="59"/>
      <c r="K133" s="66"/>
      <c r="L133" s="65"/>
      <c r="M133" s="65"/>
      <c r="N133" s="59"/>
      <c r="O133" s="59"/>
      <c r="P133" s="59"/>
      <c r="Q133" s="46"/>
      <c r="R133" s="31"/>
      <c r="S133" s="65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66"/>
      <c r="AL133" s="31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</row>
    <row r="134" spans="1:52">
      <c r="A134" s="5">
        <f t="shared" si="4"/>
        <v>0</v>
      </c>
      <c r="B134" s="31"/>
      <c r="E134" s="95"/>
      <c r="G134" s="9"/>
      <c r="H134" s="64"/>
      <c r="I134" s="65"/>
      <c r="J134" s="59"/>
      <c r="K134" s="66"/>
      <c r="L134" s="65"/>
      <c r="M134" s="65"/>
      <c r="N134" s="59"/>
      <c r="O134" s="59"/>
      <c r="P134" s="59"/>
      <c r="Q134" s="46"/>
      <c r="R134" s="31"/>
      <c r="S134" s="65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66"/>
      <c r="AL134" s="31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</row>
    <row r="135" spans="1:52">
      <c r="A135" s="5">
        <f t="shared" si="4"/>
        <v>0</v>
      </c>
      <c r="B135" s="31"/>
      <c r="E135" s="95"/>
      <c r="G135" s="9"/>
      <c r="H135" s="64"/>
      <c r="I135" s="65"/>
      <c r="J135" s="59"/>
      <c r="K135" s="66"/>
      <c r="L135" s="65"/>
      <c r="M135" s="65"/>
      <c r="N135" s="59"/>
      <c r="O135" s="59"/>
      <c r="P135" s="59"/>
      <c r="Q135" s="46"/>
      <c r="R135" s="31"/>
      <c r="S135" s="65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66"/>
      <c r="AL135" s="31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</row>
    <row r="136" spans="1:52">
      <c r="A136" s="5">
        <f t="shared" si="4"/>
        <v>0</v>
      </c>
      <c r="B136" s="31"/>
      <c r="E136" s="95"/>
      <c r="G136" s="9"/>
      <c r="H136" s="64"/>
      <c r="I136" s="65"/>
      <c r="J136" s="59"/>
      <c r="K136" s="66"/>
      <c r="L136" s="65"/>
      <c r="M136" s="65"/>
      <c r="N136" s="59"/>
      <c r="O136" s="59"/>
      <c r="P136" s="59"/>
      <c r="Q136" s="46"/>
      <c r="R136" s="31"/>
      <c r="S136" s="65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66"/>
      <c r="AL136" s="31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</row>
    <row r="137" spans="1:52">
      <c r="A137" s="5">
        <f t="shared" si="4"/>
        <v>0</v>
      </c>
      <c r="B137" s="31"/>
      <c r="E137" s="95"/>
      <c r="G137" s="9"/>
      <c r="H137" s="64"/>
      <c r="I137" s="65"/>
      <c r="J137" s="59"/>
      <c r="K137" s="66"/>
      <c r="L137" s="65"/>
      <c r="M137" s="65"/>
      <c r="N137" s="59"/>
      <c r="O137" s="59"/>
      <c r="P137" s="59"/>
      <c r="Q137" s="46"/>
      <c r="R137" s="31"/>
      <c r="S137" s="65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66"/>
      <c r="AL137" s="31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</row>
    <row r="138" spans="1:52">
      <c r="A138" s="5">
        <f t="shared" si="4"/>
        <v>0</v>
      </c>
      <c r="B138" s="31"/>
      <c r="E138" s="95"/>
      <c r="G138" s="9"/>
      <c r="H138" s="64"/>
      <c r="I138" s="65"/>
      <c r="J138" s="59"/>
      <c r="K138" s="66"/>
      <c r="L138" s="65"/>
      <c r="M138" s="65"/>
      <c r="N138" s="59"/>
      <c r="O138" s="59"/>
      <c r="P138" s="59"/>
      <c r="Q138" s="46"/>
      <c r="R138" s="31"/>
      <c r="S138" s="65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66"/>
      <c r="AL138" s="31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</row>
    <row r="139" spans="1:52">
      <c r="A139" s="5">
        <f t="shared" si="4"/>
        <v>0</v>
      </c>
      <c r="B139" s="31"/>
      <c r="E139" s="95"/>
      <c r="G139" s="9"/>
      <c r="H139" s="64"/>
      <c r="I139" s="65"/>
      <c r="J139" s="59"/>
      <c r="K139" s="66"/>
      <c r="L139" s="65"/>
      <c r="M139" s="65"/>
      <c r="N139" s="59"/>
      <c r="O139" s="59"/>
      <c r="P139" s="59"/>
      <c r="Q139" s="46"/>
      <c r="R139" s="31"/>
      <c r="S139" s="65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66"/>
      <c r="AL139" s="31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</row>
    <row r="140" spans="1:52">
      <c r="A140" s="5">
        <f t="shared" si="4"/>
        <v>0</v>
      </c>
      <c r="B140" s="31"/>
      <c r="E140" s="95"/>
      <c r="G140" s="9"/>
      <c r="H140" s="64"/>
      <c r="I140" s="65"/>
      <c r="J140" s="59"/>
      <c r="K140" s="66"/>
      <c r="L140" s="65"/>
      <c r="M140" s="65"/>
      <c r="N140" s="59"/>
      <c r="O140" s="59"/>
      <c r="P140" s="59"/>
      <c r="Q140" s="46"/>
      <c r="R140" s="31"/>
      <c r="S140" s="65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66"/>
      <c r="AL140" s="31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</row>
    <row r="141" spans="1:52">
      <c r="A141" s="5">
        <f t="shared" si="4"/>
        <v>0</v>
      </c>
      <c r="B141" s="31"/>
      <c r="E141" s="95"/>
      <c r="G141" s="9"/>
      <c r="H141" s="64"/>
      <c r="I141" s="65"/>
      <c r="J141" s="59"/>
      <c r="K141" s="66"/>
      <c r="L141" s="65"/>
      <c r="M141" s="65"/>
      <c r="N141" s="59"/>
      <c r="O141" s="59"/>
      <c r="P141" s="59"/>
      <c r="Q141" s="46"/>
      <c r="R141" s="31"/>
      <c r="S141" s="65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66"/>
      <c r="AL141" s="31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</row>
    <row r="142" spans="1:52">
      <c r="A142" s="5">
        <f t="shared" si="4"/>
        <v>0</v>
      </c>
      <c r="B142" s="31"/>
      <c r="E142" s="95"/>
      <c r="G142" s="9"/>
      <c r="H142" s="64"/>
      <c r="I142" s="65"/>
      <c r="J142" s="59"/>
      <c r="K142" s="66"/>
      <c r="L142" s="65"/>
      <c r="M142" s="65"/>
      <c r="N142" s="59"/>
      <c r="O142" s="59"/>
      <c r="P142" s="59"/>
      <c r="Q142" s="46"/>
      <c r="R142" s="31"/>
      <c r="S142" s="65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66"/>
      <c r="AL142" s="31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</row>
    <row r="143" spans="1:52">
      <c r="A143" s="5">
        <f t="shared" si="4"/>
        <v>0</v>
      </c>
      <c r="B143" s="31"/>
      <c r="E143" s="95"/>
      <c r="G143" s="9"/>
      <c r="H143" s="64"/>
      <c r="I143" s="65"/>
      <c r="J143" s="59"/>
      <c r="K143" s="66"/>
      <c r="L143" s="65"/>
      <c r="M143" s="65"/>
      <c r="N143" s="59"/>
      <c r="O143" s="59"/>
      <c r="P143" s="59"/>
      <c r="Q143" s="46"/>
      <c r="R143" s="31"/>
      <c r="S143" s="65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66"/>
      <c r="AL143" s="31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</row>
    <row r="144" spans="1:52">
      <c r="A144" s="5">
        <f t="shared" si="4"/>
        <v>0</v>
      </c>
      <c r="B144" s="31"/>
      <c r="E144" s="95"/>
      <c r="G144" s="9"/>
      <c r="H144" s="64"/>
      <c r="I144" s="65"/>
      <c r="J144" s="59"/>
      <c r="K144" s="66"/>
      <c r="L144" s="65"/>
      <c r="M144" s="65"/>
      <c r="N144" s="59"/>
      <c r="O144" s="59"/>
      <c r="P144" s="59"/>
      <c r="Q144" s="46"/>
      <c r="R144" s="31"/>
      <c r="S144" s="65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66"/>
      <c r="AL144" s="31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</row>
    <row r="145" spans="1:52">
      <c r="A145" s="5">
        <f t="shared" si="4"/>
        <v>0</v>
      </c>
      <c r="B145" s="31"/>
      <c r="E145" s="95"/>
      <c r="G145" s="9"/>
      <c r="H145" s="64"/>
      <c r="I145" s="65"/>
      <c r="J145" s="59"/>
      <c r="K145" s="66"/>
      <c r="L145" s="65"/>
      <c r="M145" s="65"/>
      <c r="N145" s="59"/>
      <c r="O145" s="59"/>
      <c r="P145" s="59"/>
      <c r="Q145" s="46"/>
      <c r="R145" s="31"/>
      <c r="S145" s="65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66"/>
      <c r="AL145" s="31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</row>
    <row r="146" spans="1:52">
      <c r="A146" s="5">
        <f t="shared" si="4"/>
        <v>0</v>
      </c>
      <c r="B146" s="31"/>
      <c r="E146" s="95"/>
      <c r="G146" s="9"/>
      <c r="H146" s="64"/>
      <c r="I146" s="65"/>
      <c r="J146" s="59"/>
      <c r="K146" s="66"/>
      <c r="L146" s="65"/>
      <c r="M146" s="65"/>
      <c r="N146" s="59"/>
      <c r="O146" s="59"/>
      <c r="P146" s="59"/>
      <c r="Q146" s="46"/>
      <c r="R146" s="31"/>
      <c r="S146" s="65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66"/>
      <c r="AL146" s="31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</row>
    <row r="147" spans="1:52">
      <c r="A147" s="5">
        <f t="shared" si="4"/>
        <v>0</v>
      </c>
      <c r="B147" s="31"/>
      <c r="E147" s="95"/>
      <c r="G147" s="9"/>
      <c r="H147" s="64"/>
      <c r="I147" s="65"/>
      <c r="J147" s="59"/>
      <c r="K147" s="66"/>
      <c r="L147" s="65"/>
      <c r="M147" s="65"/>
      <c r="N147" s="59"/>
      <c r="O147" s="59"/>
      <c r="P147" s="59"/>
      <c r="Q147" s="46"/>
      <c r="R147" s="31"/>
      <c r="S147" s="65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66"/>
      <c r="AL147" s="31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</row>
    <row r="148" spans="1:52">
      <c r="A148" s="5">
        <f t="shared" si="4"/>
        <v>0</v>
      </c>
      <c r="B148" s="31"/>
      <c r="E148" s="95"/>
      <c r="G148" s="9"/>
      <c r="H148" s="64"/>
      <c r="I148" s="65"/>
      <c r="J148" s="59"/>
      <c r="K148" s="66"/>
      <c r="L148" s="65"/>
      <c r="M148" s="65"/>
      <c r="N148" s="59"/>
      <c r="O148" s="59"/>
      <c r="P148" s="59"/>
      <c r="Q148" s="46"/>
      <c r="R148" s="31"/>
      <c r="S148" s="65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66"/>
      <c r="AL148" s="31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</row>
    <row r="149" spans="1:52">
      <c r="A149" s="5">
        <f t="shared" si="4"/>
        <v>0</v>
      </c>
      <c r="B149" s="31"/>
      <c r="E149" s="95"/>
      <c r="G149" s="9"/>
      <c r="H149" s="64"/>
      <c r="I149" s="65"/>
      <c r="J149" s="59"/>
      <c r="K149" s="66"/>
      <c r="L149" s="65"/>
      <c r="M149" s="65"/>
      <c r="N149" s="59"/>
      <c r="O149" s="59"/>
      <c r="P149" s="59"/>
      <c r="Q149" s="46"/>
      <c r="R149" s="31"/>
      <c r="S149" s="65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66"/>
      <c r="AL149" s="31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</row>
    <row r="150" spans="1:52">
      <c r="A150" s="5">
        <f t="shared" si="4"/>
        <v>0</v>
      </c>
      <c r="B150" s="31"/>
      <c r="E150" s="95"/>
      <c r="G150" s="9"/>
      <c r="H150" s="64"/>
      <c r="I150" s="65"/>
      <c r="J150" s="59"/>
      <c r="K150" s="66"/>
      <c r="L150" s="65"/>
      <c r="M150" s="65"/>
      <c r="N150" s="59"/>
      <c r="O150" s="59"/>
      <c r="P150" s="59"/>
      <c r="Q150" s="46"/>
      <c r="R150" s="31"/>
      <c r="S150" s="65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66"/>
      <c r="AL150" s="31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</row>
    <row r="151" spans="1:52">
      <c r="A151" s="5">
        <f t="shared" si="4"/>
        <v>0</v>
      </c>
      <c r="B151" s="31"/>
      <c r="E151" s="95"/>
      <c r="G151" s="9"/>
      <c r="H151" s="64"/>
      <c r="I151" s="65"/>
      <c r="J151" s="59"/>
      <c r="K151" s="66"/>
      <c r="L151" s="65"/>
      <c r="M151" s="65"/>
      <c r="N151" s="59"/>
      <c r="O151" s="59"/>
      <c r="P151" s="59"/>
      <c r="Q151" s="46"/>
      <c r="R151" s="31"/>
      <c r="S151" s="65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66"/>
      <c r="AL151" s="31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</row>
    <row r="152" spans="1:52">
      <c r="A152" s="5">
        <f t="shared" si="4"/>
        <v>0</v>
      </c>
      <c r="B152" s="31"/>
      <c r="E152" s="95"/>
      <c r="G152" s="9"/>
      <c r="H152" s="64"/>
      <c r="I152" s="65"/>
      <c r="J152" s="59"/>
      <c r="K152" s="66"/>
      <c r="L152" s="65"/>
      <c r="M152" s="65"/>
      <c r="N152" s="59"/>
      <c r="O152" s="59"/>
      <c r="P152" s="59"/>
      <c r="Q152" s="46"/>
      <c r="R152" s="31"/>
      <c r="S152" s="65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66"/>
      <c r="AL152" s="31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</row>
    <row r="153" spans="1:52">
      <c r="A153" s="5">
        <f t="shared" si="4"/>
        <v>0</v>
      </c>
      <c r="B153" s="31"/>
      <c r="E153" s="95"/>
      <c r="G153" s="9"/>
      <c r="H153" s="64"/>
      <c r="I153" s="65"/>
      <c r="J153" s="59"/>
      <c r="K153" s="66"/>
      <c r="L153" s="65"/>
      <c r="M153" s="65"/>
      <c r="N153" s="59"/>
      <c r="O153" s="59"/>
      <c r="P153" s="59"/>
      <c r="Q153" s="46"/>
      <c r="R153" s="31"/>
      <c r="S153" s="65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66"/>
      <c r="AL153" s="31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</row>
    <row r="154" spans="1:52">
      <c r="A154" s="5">
        <f t="shared" si="4"/>
        <v>0</v>
      </c>
      <c r="B154" s="31"/>
      <c r="E154" s="95"/>
      <c r="G154" s="9"/>
      <c r="H154" s="64"/>
      <c r="I154" s="65"/>
      <c r="J154" s="59"/>
      <c r="K154" s="66"/>
      <c r="L154" s="65"/>
      <c r="M154" s="65"/>
      <c r="N154" s="59"/>
      <c r="O154" s="59"/>
      <c r="P154" s="59"/>
      <c r="Q154" s="46"/>
      <c r="R154" s="31"/>
      <c r="S154" s="65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66"/>
      <c r="AL154" s="31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</row>
    <row r="155" spans="1:52">
      <c r="A155" s="5">
        <f t="shared" si="4"/>
        <v>0</v>
      </c>
      <c r="B155" s="31"/>
      <c r="E155" s="95"/>
      <c r="G155" s="9"/>
      <c r="H155" s="64"/>
      <c r="I155" s="65"/>
      <c r="J155" s="59"/>
      <c r="K155" s="66"/>
      <c r="L155" s="65"/>
      <c r="M155" s="65"/>
      <c r="N155" s="59"/>
      <c r="O155" s="59"/>
      <c r="P155" s="59"/>
      <c r="Q155" s="46"/>
      <c r="R155" s="31"/>
      <c r="S155" s="65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66"/>
      <c r="AL155" s="31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</row>
    <row r="156" spans="1:52">
      <c r="A156" s="5">
        <f t="shared" ref="A156:A187" si="6">+G156-SUM(H156:AK156)</f>
        <v>0</v>
      </c>
      <c r="B156" s="31"/>
      <c r="E156" s="95"/>
      <c r="G156" s="9"/>
      <c r="H156" s="64"/>
      <c r="I156" s="65"/>
      <c r="J156" s="59"/>
      <c r="K156" s="66"/>
      <c r="L156" s="65"/>
      <c r="M156" s="65"/>
      <c r="N156" s="59"/>
      <c r="O156" s="59"/>
      <c r="P156" s="59"/>
      <c r="Q156" s="46"/>
      <c r="R156" s="31"/>
      <c r="S156" s="65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66"/>
      <c r="AL156" s="31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</row>
    <row r="157" spans="1:52">
      <c r="A157" s="5">
        <f t="shared" si="6"/>
        <v>0</v>
      </c>
      <c r="B157" s="31"/>
      <c r="E157" s="95"/>
      <c r="G157" s="9"/>
      <c r="H157" s="64"/>
      <c r="I157" s="65"/>
      <c r="J157" s="59"/>
      <c r="K157" s="66"/>
      <c r="L157" s="65"/>
      <c r="M157" s="65"/>
      <c r="N157" s="59"/>
      <c r="O157" s="59"/>
      <c r="P157" s="59"/>
      <c r="Q157" s="46"/>
      <c r="R157" s="31"/>
      <c r="S157" s="65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66"/>
      <c r="AL157" s="31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</row>
    <row r="158" spans="1:52">
      <c r="A158" s="5">
        <f t="shared" si="6"/>
        <v>0</v>
      </c>
      <c r="B158" s="31"/>
      <c r="E158" s="95"/>
      <c r="G158" s="9"/>
      <c r="H158" s="64"/>
      <c r="I158" s="65"/>
      <c r="J158" s="59"/>
      <c r="K158" s="66"/>
      <c r="L158" s="65"/>
      <c r="M158" s="65"/>
      <c r="N158" s="59"/>
      <c r="O158" s="59"/>
      <c r="P158" s="59"/>
      <c r="Q158" s="46"/>
      <c r="R158" s="31"/>
      <c r="S158" s="65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66"/>
      <c r="AL158" s="31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</row>
    <row r="159" spans="1:52">
      <c r="A159" s="5">
        <f t="shared" si="6"/>
        <v>0</v>
      </c>
      <c r="B159" s="31"/>
      <c r="E159" s="95"/>
      <c r="G159" s="9"/>
      <c r="H159" s="64"/>
      <c r="I159" s="65"/>
      <c r="J159" s="59"/>
      <c r="K159" s="66"/>
      <c r="L159" s="65"/>
      <c r="M159" s="65"/>
      <c r="N159" s="59"/>
      <c r="O159" s="59"/>
      <c r="P159" s="59"/>
      <c r="Q159" s="46"/>
      <c r="R159" s="31"/>
      <c r="S159" s="65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66"/>
      <c r="AL159" s="31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</row>
    <row r="160" spans="1:52">
      <c r="A160" s="5">
        <f t="shared" si="6"/>
        <v>0</v>
      </c>
      <c r="B160" s="31"/>
      <c r="E160" s="95"/>
      <c r="G160" s="9"/>
      <c r="H160" s="64"/>
      <c r="I160" s="65"/>
      <c r="J160" s="59"/>
      <c r="K160" s="66"/>
      <c r="L160" s="65"/>
      <c r="M160" s="65"/>
      <c r="N160" s="59"/>
      <c r="O160" s="59"/>
      <c r="P160" s="59"/>
      <c r="Q160" s="46"/>
      <c r="R160" s="31"/>
      <c r="S160" s="65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66"/>
      <c r="AL160" s="31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</row>
    <row r="161" spans="1:52">
      <c r="A161" s="5">
        <f t="shared" si="6"/>
        <v>0</v>
      </c>
      <c r="B161" s="31"/>
      <c r="E161" s="95"/>
      <c r="G161" s="9"/>
      <c r="H161" s="64"/>
      <c r="I161" s="65"/>
      <c r="J161" s="59"/>
      <c r="K161" s="66"/>
      <c r="L161" s="65"/>
      <c r="M161" s="65"/>
      <c r="N161" s="59"/>
      <c r="O161" s="59"/>
      <c r="P161" s="59"/>
      <c r="Q161" s="46"/>
      <c r="R161" s="31"/>
      <c r="S161" s="65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66"/>
      <c r="AL161" s="31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</row>
    <row r="162" spans="1:52">
      <c r="A162" s="5">
        <f t="shared" si="6"/>
        <v>0</v>
      </c>
      <c r="B162" s="31"/>
      <c r="E162" s="95"/>
      <c r="G162" s="9"/>
      <c r="H162" s="64"/>
      <c r="I162" s="65"/>
      <c r="J162" s="59"/>
      <c r="K162" s="66"/>
      <c r="L162" s="65"/>
      <c r="M162" s="65"/>
      <c r="N162" s="59"/>
      <c r="O162" s="59"/>
      <c r="P162" s="59"/>
      <c r="Q162" s="46"/>
      <c r="R162" s="31"/>
      <c r="S162" s="65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66"/>
      <c r="AL162" s="31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</row>
    <row r="163" spans="1:52">
      <c r="A163" s="5">
        <f t="shared" si="6"/>
        <v>0</v>
      </c>
      <c r="B163" s="31"/>
      <c r="E163" s="95"/>
      <c r="G163" s="9"/>
      <c r="H163" s="64"/>
      <c r="I163" s="65"/>
      <c r="J163" s="59"/>
      <c r="K163" s="66"/>
      <c r="L163" s="65"/>
      <c r="M163" s="65"/>
      <c r="N163" s="59"/>
      <c r="O163" s="59"/>
      <c r="P163" s="59"/>
      <c r="Q163" s="46"/>
      <c r="R163" s="31"/>
      <c r="S163" s="65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66"/>
      <c r="AL163" s="31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</row>
    <row r="164" spans="1:52">
      <c r="A164" s="5">
        <f t="shared" si="6"/>
        <v>0</v>
      </c>
      <c r="B164" s="31"/>
      <c r="E164" s="95"/>
      <c r="G164" s="9"/>
      <c r="H164" s="64"/>
      <c r="I164" s="65"/>
      <c r="J164" s="59"/>
      <c r="K164" s="66"/>
      <c r="L164" s="65"/>
      <c r="M164" s="65"/>
      <c r="N164" s="59"/>
      <c r="O164" s="59"/>
      <c r="P164" s="59"/>
      <c r="Q164" s="46"/>
      <c r="R164" s="31"/>
      <c r="S164" s="65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66"/>
      <c r="AL164" s="31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</row>
    <row r="165" spans="1:52">
      <c r="A165" s="5">
        <f t="shared" si="6"/>
        <v>0</v>
      </c>
      <c r="B165" s="31"/>
      <c r="E165" s="95"/>
      <c r="G165" s="9"/>
      <c r="H165" s="64"/>
      <c r="I165" s="65"/>
      <c r="J165" s="59"/>
      <c r="K165" s="66"/>
      <c r="L165" s="65"/>
      <c r="M165" s="65"/>
      <c r="N165" s="59"/>
      <c r="O165" s="59"/>
      <c r="P165" s="59"/>
      <c r="Q165" s="46"/>
      <c r="R165" s="31"/>
      <c r="S165" s="65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66"/>
      <c r="AL165" s="31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</row>
    <row r="166" spans="1:52">
      <c r="A166" s="5">
        <f t="shared" si="6"/>
        <v>0</v>
      </c>
      <c r="B166" s="31"/>
      <c r="E166" s="95"/>
      <c r="G166" s="9"/>
      <c r="H166" s="64"/>
      <c r="I166" s="65"/>
      <c r="J166" s="59"/>
      <c r="K166" s="66"/>
      <c r="L166" s="65"/>
      <c r="M166" s="65"/>
      <c r="N166" s="59"/>
      <c r="O166" s="59"/>
      <c r="P166" s="59"/>
      <c r="Q166" s="46"/>
      <c r="R166" s="31"/>
      <c r="S166" s="65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66"/>
      <c r="AL166" s="31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</row>
    <row r="167" spans="1:52">
      <c r="A167" s="5">
        <f t="shared" si="6"/>
        <v>0</v>
      </c>
      <c r="B167" s="31"/>
      <c r="E167" s="95"/>
      <c r="G167" s="9"/>
      <c r="H167" s="64"/>
      <c r="I167" s="65"/>
      <c r="J167" s="59"/>
      <c r="K167" s="66"/>
      <c r="L167" s="65"/>
      <c r="M167" s="65"/>
      <c r="N167" s="59"/>
      <c r="O167" s="59"/>
      <c r="P167" s="59"/>
      <c r="Q167" s="46"/>
      <c r="R167" s="31"/>
      <c r="S167" s="65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66"/>
      <c r="AL167" s="31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</row>
    <row r="168" spans="1:52">
      <c r="A168" s="5">
        <f t="shared" si="6"/>
        <v>0</v>
      </c>
      <c r="B168" s="31"/>
      <c r="E168" s="95"/>
      <c r="G168" s="9"/>
      <c r="H168" s="64"/>
      <c r="I168" s="65"/>
      <c r="J168" s="59"/>
      <c r="K168" s="66"/>
      <c r="L168" s="65"/>
      <c r="M168" s="65"/>
      <c r="N168" s="59"/>
      <c r="O168" s="59"/>
      <c r="P168" s="59"/>
      <c r="Q168" s="46"/>
      <c r="R168" s="31"/>
      <c r="S168" s="65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66"/>
      <c r="AL168" s="31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</row>
    <row r="169" spans="1:52">
      <c r="A169" s="5">
        <f t="shared" si="6"/>
        <v>0</v>
      </c>
      <c r="B169" s="31"/>
      <c r="E169" s="95"/>
      <c r="G169" s="9"/>
      <c r="H169" s="64"/>
      <c r="I169" s="65"/>
      <c r="J169" s="59"/>
      <c r="K169" s="66"/>
      <c r="L169" s="65"/>
      <c r="M169" s="65"/>
      <c r="N169" s="59"/>
      <c r="O169" s="59"/>
      <c r="P169" s="59"/>
      <c r="Q169" s="46"/>
      <c r="R169" s="31"/>
      <c r="S169" s="65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66"/>
      <c r="AL169" s="31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</row>
    <row r="170" spans="1:52">
      <c r="A170" s="5">
        <f t="shared" si="6"/>
        <v>0</v>
      </c>
      <c r="B170" s="31"/>
      <c r="E170" s="95"/>
      <c r="G170" s="9"/>
      <c r="H170" s="64"/>
      <c r="I170" s="65"/>
      <c r="J170" s="59"/>
      <c r="K170" s="66"/>
      <c r="L170" s="65"/>
      <c r="M170" s="65"/>
      <c r="N170" s="59"/>
      <c r="O170" s="59"/>
      <c r="P170" s="59"/>
      <c r="Q170" s="46"/>
      <c r="R170" s="31"/>
      <c r="S170" s="65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66"/>
      <c r="AL170" s="31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</row>
    <row r="171" spans="1:52">
      <c r="A171" s="5">
        <f t="shared" si="6"/>
        <v>0</v>
      </c>
      <c r="B171" s="31"/>
      <c r="E171" s="95"/>
      <c r="G171" s="9"/>
      <c r="H171" s="64"/>
      <c r="I171" s="65"/>
      <c r="J171" s="59"/>
      <c r="K171" s="66"/>
      <c r="L171" s="65"/>
      <c r="M171" s="65"/>
      <c r="N171" s="59"/>
      <c r="O171" s="59"/>
      <c r="P171" s="59"/>
      <c r="Q171" s="46"/>
      <c r="R171" s="31"/>
      <c r="S171" s="65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66"/>
      <c r="AL171" s="31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</row>
    <row r="172" spans="1:52">
      <c r="A172" s="5">
        <f t="shared" si="6"/>
        <v>0</v>
      </c>
      <c r="B172" s="31"/>
      <c r="E172" s="95"/>
      <c r="G172" s="9"/>
      <c r="H172" s="64"/>
      <c r="I172" s="65"/>
      <c r="J172" s="59"/>
      <c r="K172" s="66"/>
      <c r="L172" s="65"/>
      <c r="M172" s="65"/>
      <c r="N172" s="59"/>
      <c r="O172" s="59"/>
      <c r="P172" s="59"/>
      <c r="Q172" s="46"/>
      <c r="R172" s="31"/>
      <c r="S172" s="65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66"/>
      <c r="AL172" s="31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</row>
    <row r="173" spans="1:52">
      <c r="A173" s="5">
        <f t="shared" si="6"/>
        <v>0</v>
      </c>
      <c r="B173" s="31"/>
      <c r="E173" s="95"/>
      <c r="G173" s="9"/>
      <c r="H173" s="64"/>
      <c r="I173" s="65"/>
      <c r="J173" s="59"/>
      <c r="K173" s="66"/>
      <c r="L173" s="65"/>
      <c r="M173" s="65"/>
      <c r="N173" s="59"/>
      <c r="O173" s="59"/>
      <c r="P173" s="59"/>
      <c r="Q173" s="46"/>
      <c r="R173" s="31"/>
      <c r="S173" s="65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66"/>
      <c r="AL173" s="31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</row>
    <row r="174" spans="1:52">
      <c r="A174" s="5">
        <f t="shared" si="6"/>
        <v>0</v>
      </c>
      <c r="B174" s="31"/>
      <c r="E174" s="95"/>
      <c r="G174" s="9"/>
      <c r="H174" s="64"/>
      <c r="I174" s="65"/>
      <c r="J174" s="59"/>
      <c r="K174" s="66"/>
      <c r="L174" s="65"/>
      <c r="M174" s="65"/>
      <c r="N174" s="59"/>
      <c r="O174" s="59"/>
      <c r="P174" s="59"/>
      <c r="Q174" s="46"/>
      <c r="R174" s="31"/>
      <c r="S174" s="65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66"/>
      <c r="AL174" s="31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</row>
    <row r="175" spans="1:52">
      <c r="A175" s="5">
        <f t="shared" si="6"/>
        <v>0</v>
      </c>
      <c r="B175" s="31"/>
      <c r="E175" s="95"/>
      <c r="G175" s="9"/>
      <c r="H175" s="64"/>
      <c r="I175" s="65"/>
      <c r="J175" s="59"/>
      <c r="K175" s="66"/>
      <c r="L175" s="65"/>
      <c r="M175" s="65"/>
      <c r="N175" s="59"/>
      <c r="O175" s="59"/>
      <c r="P175" s="59"/>
      <c r="Q175" s="46"/>
      <c r="R175" s="31"/>
      <c r="S175" s="65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66"/>
      <c r="AL175" s="31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</row>
    <row r="176" spans="1:52">
      <c r="A176" s="5">
        <f t="shared" si="6"/>
        <v>0</v>
      </c>
      <c r="B176" s="31"/>
      <c r="E176" s="95"/>
      <c r="G176" s="9"/>
      <c r="H176" s="64"/>
      <c r="I176" s="65"/>
      <c r="J176" s="59"/>
      <c r="K176" s="66"/>
      <c r="L176" s="65"/>
      <c r="M176" s="65"/>
      <c r="N176" s="59"/>
      <c r="O176" s="59"/>
      <c r="P176" s="59"/>
      <c r="Q176" s="46"/>
      <c r="R176" s="31"/>
      <c r="S176" s="65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66"/>
      <c r="AL176" s="31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</row>
    <row r="177" spans="1:52">
      <c r="A177" s="5">
        <f t="shared" si="6"/>
        <v>0</v>
      </c>
      <c r="B177" s="31"/>
      <c r="E177" s="95"/>
      <c r="G177" s="9"/>
      <c r="H177" s="64"/>
      <c r="I177" s="65"/>
      <c r="J177" s="59"/>
      <c r="K177" s="66"/>
      <c r="L177" s="65"/>
      <c r="M177" s="65"/>
      <c r="N177" s="59"/>
      <c r="O177" s="59"/>
      <c r="P177" s="59"/>
      <c r="Q177" s="46"/>
      <c r="R177" s="31"/>
      <c r="S177" s="65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66"/>
      <c r="AL177" s="31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</row>
    <row r="178" spans="1:52">
      <c r="A178" s="5">
        <f t="shared" si="6"/>
        <v>0</v>
      </c>
      <c r="B178" s="31"/>
      <c r="E178" s="95"/>
      <c r="G178" s="9"/>
      <c r="H178" s="64"/>
      <c r="I178" s="65"/>
      <c r="J178" s="59"/>
      <c r="K178" s="66"/>
      <c r="L178" s="65"/>
      <c r="M178" s="65"/>
      <c r="N178" s="59"/>
      <c r="O178" s="59"/>
      <c r="P178" s="59"/>
      <c r="Q178" s="46"/>
      <c r="R178" s="31"/>
      <c r="S178" s="65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66"/>
      <c r="AL178" s="31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</row>
    <row r="179" spans="1:52">
      <c r="A179" s="5">
        <f t="shared" si="6"/>
        <v>0</v>
      </c>
      <c r="B179" s="31"/>
      <c r="E179" s="95"/>
      <c r="G179" s="9"/>
      <c r="H179" s="64"/>
      <c r="I179" s="65"/>
      <c r="J179" s="59"/>
      <c r="K179" s="66"/>
      <c r="L179" s="65"/>
      <c r="M179" s="65"/>
      <c r="N179" s="59"/>
      <c r="O179" s="59"/>
      <c r="P179" s="59"/>
      <c r="Q179" s="46"/>
      <c r="R179" s="31"/>
      <c r="S179" s="65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66"/>
      <c r="AL179" s="31"/>
      <c r="AM179" s="59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</row>
    <row r="180" spans="1:52">
      <c r="A180" s="5">
        <f t="shared" si="6"/>
        <v>0</v>
      </c>
      <c r="B180" s="31"/>
      <c r="E180" s="95"/>
      <c r="G180" s="9"/>
      <c r="H180" s="64"/>
      <c r="I180" s="65"/>
      <c r="J180" s="59"/>
      <c r="K180" s="66"/>
      <c r="L180" s="65"/>
      <c r="M180" s="65"/>
      <c r="N180" s="59"/>
      <c r="O180" s="59"/>
      <c r="P180" s="59"/>
      <c r="Q180" s="46"/>
      <c r="R180" s="31"/>
      <c r="S180" s="65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66"/>
      <c r="AL180" s="31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</row>
    <row r="181" spans="1:52">
      <c r="A181" s="5">
        <f t="shared" si="6"/>
        <v>0</v>
      </c>
      <c r="B181" s="31"/>
      <c r="E181" s="95"/>
      <c r="G181" s="9"/>
      <c r="H181" s="64"/>
      <c r="I181" s="65"/>
      <c r="J181" s="59"/>
      <c r="K181" s="66"/>
      <c r="L181" s="65"/>
      <c r="M181" s="65"/>
      <c r="N181" s="59"/>
      <c r="O181" s="59"/>
      <c r="P181" s="59"/>
      <c r="Q181" s="46"/>
      <c r="R181" s="31"/>
      <c r="S181" s="65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66"/>
      <c r="AL181" s="31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</row>
    <row r="182" spans="1:52">
      <c r="A182" s="5">
        <f t="shared" si="6"/>
        <v>0</v>
      </c>
      <c r="B182" s="31"/>
      <c r="E182" s="95"/>
      <c r="G182" s="9"/>
      <c r="H182" s="64"/>
      <c r="I182" s="65"/>
      <c r="J182" s="59"/>
      <c r="K182" s="66"/>
      <c r="L182" s="65"/>
      <c r="M182" s="65"/>
      <c r="N182" s="59"/>
      <c r="O182" s="59"/>
      <c r="P182" s="59"/>
      <c r="Q182" s="46"/>
      <c r="R182" s="31"/>
      <c r="S182" s="65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66"/>
      <c r="AL182" s="31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</row>
    <row r="183" spans="1:52">
      <c r="A183" s="5">
        <f t="shared" si="6"/>
        <v>0</v>
      </c>
      <c r="B183" s="31"/>
      <c r="E183" s="95"/>
      <c r="G183" s="9"/>
      <c r="H183" s="64"/>
      <c r="I183" s="65"/>
      <c r="J183" s="59"/>
      <c r="K183" s="66"/>
      <c r="L183" s="65"/>
      <c r="M183" s="65"/>
      <c r="N183" s="59"/>
      <c r="O183" s="59"/>
      <c r="P183" s="59"/>
      <c r="Q183" s="46"/>
      <c r="R183" s="31"/>
      <c r="S183" s="65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66"/>
      <c r="AL183" s="31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</row>
    <row r="184" spans="1:52">
      <c r="A184" s="5">
        <f t="shared" si="6"/>
        <v>0</v>
      </c>
      <c r="B184" s="31"/>
      <c r="E184" s="95"/>
      <c r="G184" s="9"/>
      <c r="H184" s="64"/>
      <c r="I184" s="65"/>
      <c r="J184" s="59"/>
      <c r="K184" s="66"/>
      <c r="L184" s="65"/>
      <c r="M184" s="65"/>
      <c r="N184" s="59"/>
      <c r="O184" s="59"/>
      <c r="P184" s="59"/>
      <c r="Q184" s="46"/>
      <c r="R184" s="31"/>
      <c r="S184" s="65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66"/>
      <c r="AL184" s="31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</row>
    <row r="185" spans="1:52">
      <c r="A185" s="5">
        <f t="shared" si="6"/>
        <v>0</v>
      </c>
      <c r="B185" s="31"/>
      <c r="E185" s="95"/>
      <c r="G185" s="9"/>
      <c r="H185" s="64"/>
      <c r="I185" s="65"/>
      <c r="J185" s="59"/>
      <c r="K185" s="66"/>
      <c r="L185" s="65"/>
      <c r="M185" s="65"/>
      <c r="N185" s="59"/>
      <c r="O185" s="59"/>
      <c r="P185" s="59"/>
      <c r="Q185" s="46"/>
      <c r="R185" s="31"/>
      <c r="S185" s="65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66"/>
      <c r="AL185" s="31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</row>
    <row r="186" spans="1:52">
      <c r="A186" s="5">
        <f t="shared" si="6"/>
        <v>0</v>
      </c>
      <c r="B186" s="31"/>
      <c r="E186" s="95"/>
      <c r="G186" s="9"/>
      <c r="H186" s="64"/>
      <c r="I186" s="65"/>
      <c r="J186" s="59"/>
      <c r="K186" s="66"/>
      <c r="L186" s="65"/>
      <c r="M186" s="65"/>
      <c r="N186" s="59"/>
      <c r="O186" s="59"/>
      <c r="P186" s="59"/>
      <c r="Q186" s="46"/>
      <c r="R186" s="31"/>
      <c r="S186" s="65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66"/>
      <c r="AL186" s="31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</row>
    <row r="187" spans="1:52">
      <c r="A187" s="5">
        <f t="shared" si="6"/>
        <v>0</v>
      </c>
      <c r="B187" s="31"/>
      <c r="E187" s="95"/>
      <c r="G187" s="9"/>
      <c r="H187" s="64"/>
      <c r="I187" s="65"/>
      <c r="J187" s="59"/>
      <c r="K187" s="66"/>
      <c r="L187" s="65"/>
      <c r="M187" s="65"/>
      <c r="N187" s="59"/>
      <c r="O187" s="59"/>
      <c r="P187" s="59"/>
      <c r="Q187" s="46"/>
      <c r="R187" s="31"/>
      <c r="S187" s="65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66"/>
      <c r="AL187" s="31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</row>
    <row r="188" spans="1:52">
      <c r="A188" s="5">
        <f t="shared" ref="A188:A209" si="7">+G188-SUM(H188:AK188)</f>
        <v>0</v>
      </c>
      <c r="B188" s="31"/>
      <c r="E188" s="95"/>
      <c r="G188" s="9"/>
      <c r="H188" s="64"/>
      <c r="I188" s="65"/>
      <c r="J188" s="59"/>
      <c r="K188" s="66"/>
      <c r="L188" s="65"/>
      <c r="M188" s="65"/>
      <c r="N188" s="59"/>
      <c r="O188" s="59"/>
      <c r="P188" s="59"/>
      <c r="Q188" s="46"/>
      <c r="R188" s="31"/>
      <c r="S188" s="65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66"/>
      <c r="AL188" s="31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</row>
    <row r="189" spans="1:52">
      <c r="A189" s="5">
        <f t="shared" si="7"/>
        <v>0</v>
      </c>
      <c r="B189" s="31"/>
      <c r="E189" s="95"/>
      <c r="G189" s="9"/>
      <c r="H189" s="64"/>
      <c r="I189" s="65"/>
      <c r="J189" s="59"/>
      <c r="K189" s="66"/>
      <c r="L189" s="65"/>
      <c r="M189" s="65"/>
      <c r="N189" s="59"/>
      <c r="O189" s="59"/>
      <c r="P189" s="59"/>
      <c r="Q189" s="46"/>
      <c r="R189" s="31"/>
      <c r="S189" s="65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66"/>
      <c r="AL189" s="31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</row>
    <row r="190" spans="1:52">
      <c r="A190" s="5">
        <f t="shared" si="7"/>
        <v>0</v>
      </c>
      <c r="B190" s="31"/>
      <c r="E190" s="95"/>
      <c r="G190" s="9"/>
      <c r="H190" s="64"/>
      <c r="I190" s="65"/>
      <c r="J190" s="59"/>
      <c r="K190" s="66"/>
      <c r="L190" s="65"/>
      <c r="M190" s="65"/>
      <c r="N190" s="59"/>
      <c r="O190" s="59"/>
      <c r="P190" s="59"/>
      <c r="Q190" s="46"/>
      <c r="R190" s="31"/>
      <c r="S190" s="65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66"/>
      <c r="AL190" s="31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</row>
    <row r="191" spans="1:52">
      <c r="A191" s="5">
        <f t="shared" si="7"/>
        <v>0</v>
      </c>
      <c r="B191" s="31"/>
      <c r="E191" s="95"/>
      <c r="G191" s="9"/>
      <c r="H191" s="64"/>
      <c r="I191" s="65"/>
      <c r="J191" s="59"/>
      <c r="K191" s="66"/>
      <c r="L191" s="65"/>
      <c r="M191" s="65"/>
      <c r="N191" s="59"/>
      <c r="O191" s="59"/>
      <c r="P191" s="59"/>
      <c r="Q191" s="46"/>
      <c r="R191" s="31"/>
      <c r="S191" s="65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66"/>
      <c r="AL191" s="31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</row>
    <row r="192" spans="1:52">
      <c r="A192" s="5">
        <f t="shared" si="7"/>
        <v>0</v>
      </c>
      <c r="B192" s="31"/>
      <c r="E192" s="95"/>
      <c r="G192" s="9"/>
      <c r="H192" s="64"/>
      <c r="I192" s="65"/>
      <c r="J192" s="59"/>
      <c r="K192" s="66"/>
      <c r="L192" s="65"/>
      <c r="M192" s="65"/>
      <c r="N192" s="59"/>
      <c r="O192" s="59"/>
      <c r="P192" s="59"/>
      <c r="Q192" s="46"/>
      <c r="R192" s="31"/>
      <c r="S192" s="65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66"/>
      <c r="AL192" s="31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</row>
    <row r="193" spans="1:52">
      <c r="A193" s="5">
        <f t="shared" si="7"/>
        <v>0</v>
      </c>
      <c r="B193" s="31"/>
      <c r="E193" s="95"/>
      <c r="G193" s="9"/>
      <c r="H193" s="64"/>
      <c r="I193" s="65"/>
      <c r="J193" s="59"/>
      <c r="K193" s="66"/>
      <c r="L193" s="65"/>
      <c r="M193" s="65"/>
      <c r="N193" s="59"/>
      <c r="O193" s="59"/>
      <c r="P193" s="59"/>
      <c r="Q193" s="46"/>
      <c r="R193" s="31"/>
      <c r="S193" s="65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66"/>
      <c r="AL193" s="31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</row>
    <row r="194" spans="1:52">
      <c r="A194" s="5">
        <f t="shared" si="7"/>
        <v>0</v>
      </c>
      <c r="B194" s="31"/>
      <c r="E194" s="95"/>
      <c r="G194" s="9"/>
      <c r="H194" s="64"/>
      <c r="I194" s="65"/>
      <c r="J194" s="59"/>
      <c r="K194" s="66"/>
      <c r="L194" s="65"/>
      <c r="M194" s="65"/>
      <c r="N194" s="59"/>
      <c r="O194" s="59"/>
      <c r="P194" s="59"/>
      <c r="Q194" s="46"/>
      <c r="R194" s="31"/>
      <c r="S194" s="65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66"/>
      <c r="AL194" s="31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</row>
    <row r="195" spans="1:52">
      <c r="A195" s="5">
        <f t="shared" si="7"/>
        <v>0</v>
      </c>
      <c r="B195" s="31"/>
      <c r="E195" s="95"/>
      <c r="G195" s="9"/>
      <c r="H195" s="64"/>
      <c r="I195" s="65"/>
      <c r="J195" s="59"/>
      <c r="K195" s="66"/>
      <c r="L195" s="65"/>
      <c r="M195" s="65"/>
      <c r="N195" s="59"/>
      <c r="O195" s="59"/>
      <c r="P195" s="59"/>
      <c r="Q195" s="46"/>
      <c r="R195" s="31"/>
      <c r="S195" s="65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66"/>
      <c r="AL195" s="31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</row>
    <row r="196" spans="1:52">
      <c r="A196" s="5">
        <f t="shared" si="7"/>
        <v>0</v>
      </c>
      <c r="B196" s="31"/>
      <c r="E196" s="95"/>
      <c r="G196" s="9"/>
      <c r="H196" s="64"/>
      <c r="I196" s="65"/>
      <c r="J196" s="59"/>
      <c r="K196" s="66"/>
      <c r="L196" s="65"/>
      <c r="M196" s="65"/>
      <c r="N196" s="59"/>
      <c r="O196" s="59"/>
      <c r="P196" s="59"/>
      <c r="Q196" s="46"/>
      <c r="R196" s="31"/>
      <c r="S196" s="65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66"/>
      <c r="AL196" s="31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</row>
    <row r="197" spans="1:52">
      <c r="A197" s="5">
        <f t="shared" si="7"/>
        <v>0</v>
      </c>
      <c r="B197" s="31"/>
      <c r="E197" s="95"/>
      <c r="G197" s="9"/>
      <c r="H197" s="64"/>
      <c r="I197" s="65"/>
      <c r="J197" s="59"/>
      <c r="K197" s="66"/>
      <c r="L197" s="65"/>
      <c r="M197" s="65"/>
      <c r="N197" s="59"/>
      <c r="O197" s="59"/>
      <c r="P197" s="59"/>
      <c r="Q197" s="46"/>
      <c r="R197" s="31"/>
      <c r="S197" s="65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66"/>
      <c r="AL197" s="31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</row>
    <row r="198" spans="1:52">
      <c r="A198" s="5">
        <f t="shared" si="7"/>
        <v>0</v>
      </c>
      <c r="B198" s="31"/>
      <c r="E198" s="95"/>
      <c r="G198" s="9"/>
      <c r="H198" s="64"/>
      <c r="I198" s="65"/>
      <c r="J198" s="59"/>
      <c r="K198" s="66"/>
      <c r="L198" s="65"/>
      <c r="M198" s="65"/>
      <c r="N198" s="59"/>
      <c r="O198" s="59"/>
      <c r="P198" s="59"/>
      <c r="Q198" s="46"/>
      <c r="R198" s="31"/>
      <c r="S198" s="65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66"/>
      <c r="AL198" s="31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</row>
    <row r="199" spans="1:52">
      <c r="A199" s="5">
        <f t="shared" si="7"/>
        <v>0</v>
      </c>
      <c r="B199" s="31"/>
      <c r="E199" s="95"/>
      <c r="G199" s="9"/>
      <c r="H199" s="64"/>
      <c r="I199" s="65"/>
      <c r="J199" s="59"/>
      <c r="K199" s="66"/>
      <c r="L199" s="65"/>
      <c r="M199" s="65"/>
      <c r="N199" s="59"/>
      <c r="O199" s="59"/>
      <c r="P199" s="59"/>
      <c r="Q199" s="46"/>
      <c r="R199" s="31"/>
      <c r="S199" s="65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66"/>
      <c r="AL199" s="31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</row>
    <row r="200" spans="1:52">
      <c r="A200" s="5">
        <f t="shared" si="7"/>
        <v>0</v>
      </c>
      <c r="B200" s="31"/>
      <c r="E200" s="95"/>
      <c r="G200" s="9"/>
      <c r="H200" s="64"/>
      <c r="I200" s="65"/>
      <c r="J200" s="59"/>
      <c r="K200" s="66"/>
      <c r="L200" s="65"/>
      <c r="M200" s="65"/>
      <c r="N200" s="59"/>
      <c r="O200" s="59"/>
      <c r="P200" s="59"/>
      <c r="Q200" s="46"/>
      <c r="R200" s="31"/>
      <c r="S200" s="65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66"/>
      <c r="AL200" s="31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</row>
    <row r="201" spans="1:52">
      <c r="A201" s="5">
        <f t="shared" si="7"/>
        <v>0</v>
      </c>
      <c r="B201" s="31"/>
      <c r="E201" s="95"/>
      <c r="G201" s="9"/>
      <c r="H201" s="64"/>
      <c r="I201" s="65"/>
      <c r="J201" s="59"/>
      <c r="K201" s="66"/>
      <c r="L201" s="65"/>
      <c r="M201" s="65"/>
      <c r="N201" s="59"/>
      <c r="O201" s="59"/>
      <c r="P201" s="59"/>
      <c r="Q201" s="46"/>
      <c r="R201" s="31"/>
      <c r="S201" s="65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66"/>
      <c r="AL201" s="31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</row>
    <row r="202" spans="1:52">
      <c r="A202" s="5">
        <f t="shared" si="7"/>
        <v>0</v>
      </c>
      <c r="B202" s="31"/>
      <c r="E202" s="95"/>
      <c r="G202" s="9"/>
      <c r="H202" s="64"/>
      <c r="I202" s="65"/>
      <c r="J202" s="59"/>
      <c r="K202" s="66"/>
      <c r="L202" s="65"/>
      <c r="M202" s="65"/>
      <c r="N202" s="59"/>
      <c r="O202" s="59"/>
      <c r="P202" s="59"/>
      <c r="Q202" s="46"/>
      <c r="R202" s="31"/>
      <c r="S202" s="65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66"/>
      <c r="AL202" s="31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</row>
    <row r="203" spans="1:52">
      <c r="A203" s="5">
        <f t="shared" si="7"/>
        <v>0</v>
      </c>
      <c r="B203" s="31"/>
      <c r="E203" s="95"/>
      <c r="G203" s="9"/>
      <c r="H203" s="64"/>
      <c r="I203" s="65"/>
      <c r="J203" s="59"/>
      <c r="K203" s="66"/>
      <c r="L203" s="65"/>
      <c r="M203" s="65"/>
      <c r="N203" s="59"/>
      <c r="O203" s="59"/>
      <c r="P203" s="59"/>
      <c r="Q203" s="46"/>
      <c r="R203" s="31"/>
      <c r="S203" s="65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66"/>
      <c r="AL203" s="31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</row>
    <row r="204" spans="1:52">
      <c r="A204" s="5">
        <f t="shared" si="7"/>
        <v>0</v>
      </c>
      <c r="B204" s="31"/>
      <c r="E204" s="95"/>
      <c r="G204" s="9"/>
      <c r="H204" s="64"/>
      <c r="I204" s="65"/>
      <c r="J204" s="59"/>
      <c r="K204" s="66"/>
      <c r="L204" s="65"/>
      <c r="M204" s="65"/>
      <c r="N204" s="59"/>
      <c r="O204" s="59"/>
      <c r="P204" s="59"/>
      <c r="Q204" s="46"/>
      <c r="R204" s="31"/>
      <c r="S204" s="65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66"/>
      <c r="AL204" s="31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</row>
    <row r="205" spans="1:52">
      <c r="A205" s="5">
        <f t="shared" si="7"/>
        <v>0</v>
      </c>
      <c r="B205" s="31"/>
      <c r="E205" s="95"/>
      <c r="G205" s="9"/>
      <c r="H205" s="64"/>
      <c r="I205" s="65"/>
      <c r="J205" s="59"/>
      <c r="K205" s="66"/>
      <c r="L205" s="65"/>
      <c r="M205" s="65"/>
      <c r="N205" s="59"/>
      <c r="O205" s="59"/>
      <c r="P205" s="59"/>
      <c r="Q205" s="46"/>
      <c r="R205" s="31"/>
      <c r="S205" s="65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66"/>
      <c r="AL205" s="31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</row>
    <row r="206" spans="1:52">
      <c r="A206" s="5">
        <f t="shared" si="7"/>
        <v>0</v>
      </c>
      <c r="B206" s="31"/>
      <c r="E206" s="95"/>
      <c r="G206" s="9"/>
      <c r="H206" s="64"/>
      <c r="I206" s="65"/>
      <c r="J206" s="59"/>
      <c r="K206" s="66"/>
      <c r="L206" s="65"/>
      <c r="M206" s="65"/>
      <c r="N206" s="59"/>
      <c r="O206" s="59"/>
      <c r="P206" s="59"/>
      <c r="Q206" s="46"/>
      <c r="R206" s="31"/>
      <c r="S206" s="65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66"/>
      <c r="AL206" s="31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</row>
    <row r="207" spans="1:52">
      <c r="A207" s="5">
        <f t="shared" si="7"/>
        <v>0</v>
      </c>
      <c r="B207" s="31"/>
      <c r="E207" s="95"/>
      <c r="G207" s="9"/>
      <c r="H207" s="64"/>
      <c r="I207" s="65"/>
      <c r="J207" s="59"/>
      <c r="K207" s="66"/>
      <c r="L207" s="65"/>
      <c r="M207" s="65"/>
      <c r="N207" s="59"/>
      <c r="O207" s="59"/>
      <c r="P207" s="59"/>
      <c r="Q207" s="46"/>
      <c r="R207" s="31"/>
      <c r="S207" s="65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66"/>
      <c r="AL207" s="31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</row>
    <row r="208" spans="1:52">
      <c r="A208" s="5">
        <f t="shared" si="7"/>
        <v>0</v>
      </c>
      <c r="B208" s="31"/>
      <c r="E208" s="95"/>
      <c r="G208" s="9"/>
      <c r="H208" s="64"/>
      <c r="I208" s="65"/>
      <c r="J208" s="59"/>
      <c r="K208" s="66"/>
      <c r="L208" s="65"/>
      <c r="M208" s="65"/>
      <c r="N208" s="59"/>
      <c r="O208" s="59"/>
      <c r="P208" s="59"/>
      <c r="Q208" s="46"/>
      <c r="R208" s="31"/>
      <c r="S208" s="65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66"/>
      <c r="AL208" s="31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</row>
    <row r="209" spans="1:52">
      <c r="A209" s="5">
        <f t="shared" si="7"/>
        <v>0</v>
      </c>
      <c r="B209" s="31"/>
      <c r="E209" s="95"/>
      <c r="G209" s="9"/>
      <c r="H209" s="64"/>
      <c r="I209" s="65"/>
      <c r="J209" s="59"/>
      <c r="K209" s="66"/>
      <c r="L209" s="65"/>
      <c r="M209" s="65"/>
      <c r="N209" s="59"/>
      <c r="O209" s="59"/>
      <c r="P209" s="59"/>
      <c r="Q209" s="46"/>
      <c r="R209" s="31"/>
      <c r="S209" s="65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66"/>
      <c r="AL209" s="31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</row>
    <row r="210" spans="1:52">
      <c r="B210" s="19"/>
      <c r="Q210" s="19"/>
      <c r="R210" s="19"/>
      <c r="AL210" s="19"/>
    </row>
    <row r="211" spans="1:52">
      <c r="B211" s="19"/>
      <c r="Q211" s="19"/>
      <c r="R211" s="19"/>
      <c r="AL211" s="19"/>
    </row>
    <row r="212" spans="1:52">
      <c r="B212" s="19"/>
    </row>
    <row r="213" spans="1:52">
      <c r="B213" s="19"/>
    </row>
    <row r="214" spans="1:52">
      <c r="B214" s="19"/>
    </row>
    <row r="215" spans="1:52">
      <c r="B215" s="19"/>
    </row>
    <row r="216" spans="1:52">
      <c r="B216" s="19"/>
    </row>
    <row r="217" spans="1:52">
      <c r="B217" s="19"/>
    </row>
    <row r="218" spans="1:52">
      <c r="B218" s="19"/>
    </row>
    <row r="219" spans="1:52">
      <c r="B219" s="19"/>
    </row>
    <row r="220" spans="1:52">
      <c r="B220" s="19"/>
    </row>
    <row r="221" spans="1:52">
      <c r="B221" s="19"/>
    </row>
    <row r="222" spans="1:52">
      <c r="B222" s="19"/>
    </row>
    <row r="223" spans="1:52">
      <c r="B223" s="19"/>
    </row>
  </sheetData>
  <customSheetViews>
    <customSheetView guid="{FE90395B-AC8C-46FB-A42A-6AE354E77598}" fitToPage="1">
      <pane xSplit="7" ySplit="6" topLeftCell="P7" activePane="bottomRight" state="frozen"/>
      <selection pane="bottomRight" activeCell="P13" sqref="P13"/>
      <rowBreaks count="1" manualBreakCount="1">
        <brk id="15" min="1" max="35" man="1"/>
      </rowBreaks>
      <pageMargins left="0.19685039370078741" right="0" top="0.78740157480314965" bottom="0" header="0.51181102362204722" footer="0"/>
      <pageSetup paperSize="9" scale="57" fitToWidth="2" fitToHeight="2" orientation="landscape" horizontalDpi="300" verticalDpi="300" r:id="rId1"/>
      <headerFooter alignWithMargins="0"/>
    </customSheetView>
  </customSheetViews>
  <mergeCells count="7">
    <mergeCell ref="B6:C6"/>
    <mergeCell ref="I3:K3"/>
    <mergeCell ref="S3:AK3"/>
    <mergeCell ref="O3:P3"/>
    <mergeCell ref="J1:K1"/>
    <mergeCell ref="B3:C3"/>
    <mergeCell ref="B5:C5"/>
  </mergeCells>
  <phoneticPr fontId="0" type="noConversion"/>
  <pageMargins left="0.19685039370078741" right="0" top="0.78740157480314965" bottom="0" header="0.51181102362204722" footer="0"/>
  <pageSetup paperSize="9" scale="56" fitToWidth="2" fitToHeight="2" orientation="landscape" horizontalDpi="300" verticalDpi="300" r:id="rId2"/>
  <headerFooter alignWithMargins="0"/>
  <rowBreaks count="1" manualBreakCount="1">
    <brk id="13" min="1" max="35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1"/>
  <sheetViews>
    <sheetView workbookViewId="0">
      <selection activeCell="A18" sqref="A18"/>
    </sheetView>
  </sheetViews>
  <sheetFormatPr defaultRowHeight="13.2"/>
  <cols>
    <col min="2" max="3" width="4.6640625" customWidth="1"/>
    <col min="4" max="4" width="13.88671875" bestFit="1" customWidth="1"/>
    <col min="5" max="5" width="7.5546875" bestFit="1" customWidth="1"/>
    <col min="6" max="6" width="31" bestFit="1" customWidth="1"/>
    <col min="9" max="9" width="2.5546875" customWidth="1"/>
    <col min="10" max="10" width="10" bestFit="1" customWidth="1"/>
  </cols>
  <sheetData>
    <row r="1" spans="1:11">
      <c r="C1" s="2"/>
      <c r="H1" s="2"/>
      <c r="K1" s="2"/>
    </row>
    <row r="2" spans="1:11">
      <c r="A2" s="6"/>
      <c r="C2" s="2"/>
      <c r="H2" s="2"/>
    </row>
    <row r="3" spans="1:11">
      <c r="A3" s="6"/>
      <c r="B3" s="6"/>
      <c r="G3" s="2"/>
      <c r="H3" s="21"/>
      <c r="J3" s="21"/>
    </row>
    <row r="4" spans="1:11">
      <c r="A4" s="6"/>
      <c r="D4" s="2"/>
      <c r="E4" s="2"/>
    </row>
    <row r="5" spans="1:11">
      <c r="A5" s="10"/>
      <c r="G5" s="22"/>
      <c r="H5" s="22"/>
      <c r="I5" s="9"/>
      <c r="J5" s="22"/>
    </row>
    <row r="6" spans="1:11">
      <c r="A6" s="10"/>
      <c r="C6" s="23"/>
      <c r="G6" s="9"/>
      <c r="H6" s="9"/>
      <c r="I6" s="9"/>
      <c r="J6" s="9"/>
    </row>
    <row r="7" spans="1:11">
      <c r="A7" s="5"/>
      <c r="C7" s="11"/>
      <c r="G7" s="9"/>
      <c r="H7" s="4"/>
      <c r="I7" s="9"/>
      <c r="J7" s="9"/>
    </row>
    <row r="8" spans="1:11">
      <c r="A8" s="5"/>
      <c r="C8" s="11"/>
      <c r="G8" s="9"/>
      <c r="H8" s="4"/>
      <c r="I8" s="9"/>
      <c r="J8" s="4"/>
    </row>
    <row r="9" spans="1:11">
      <c r="A9" s="5"/>
      <c r="C9" s="11"/>
      <c r="G9" s="9"/>
      <c r="H9" s="4"/>
      <c r="I9" s="9"/>
      <c r="J9" s="9"/>
    </row>
    <row r="10" spans="1:11">
      <c r="A10" s="5"/>
      <c r="C10" s="11"/>
      <c r="G10" s="9"/>
      <c r="H10" s="4"/>
      <c r="I10" s="9"/>
      <c r="J10" s="9"/>
    </row>
    <row r="11" spans="1:11">
      <c r="A11" s="5"/>
      <c r="C11" s="23"/>
      <c r="G11" s="2"/>
      <c r="H11" s="4"/>
      <c r="I11" s="3"/>
      <c r="J11" s="3"/>
    </row>
    <row r="12" spans="1:11">
      <c r="A12" s="5"/>
      <c r="B12" s="17"/>
      <c r="C12" s="11"/>
      <c r="F12" s="17"/>
      <c r="G12" s="9"/>
      <c r="H12" s="4"/>
      <c r="I12" s="4"/>
      <c r="J12" s="4"/>
    </row>
    <row r="13" spans="1:11">
      <c r="A13" s="5"/>
      <c r="C13" s="11"/>
      <c r="G13" s="9"/>
      <c r="H13" s="4"/>
      <c r="I13" s="4"/>
      <c r="J13" s="4"/>
    </row>
    <row r="14" spans="1:11">
      <c r="A14" s="5"/>
      <c r="D14" s="17"/>
      <c r="E14" s="17"/>
      <c r="G14" s="9"/>
      <c r="H14" s="4"/>
      <c r="I14" s="4"/>
      <c r="J14" s="4"/>
    </row>
    <row r="15" spans="1:11">
      <c r="A15" s="5"/>
      <c r="C15" s="26"/>
      <c r="G15" s="9"/>
      <c r="H15" s="4"/>
      <c r="I15" s="4"/>
      <c r="J15" s="4"/>
    </row>
    <row r="16" spans="1:11">
      <c r="A16" s="5"/>
      <c r="C16" s="11"/>
      <c r="G16" s="9"/>
      <c r="H16" s="4"/>
      <c r="I16" s="4"/>
      <c r="J16" s="4"/>
    </row>
    <row r="17" spans="1:10">
      <c r="A17" s="5"/>
      <c r="G17" s="9"/>
      <c r="H17" s="4"/>
      <c r="I17" s="4"/>
      <c r="J17" s="4"/>
    </row>
    <row r="18" spans="1:10">
      <c r="A18" s="5"/>
      <c r="G18" s="2"/>
      <c r="H18" s="4"/>
      <c r="I18" s="4"/>
      <c r="J18" s="4"/>
    </row>
    <row r="19" spans="1:10">
      <c r="A19" s="5"/>
      <c r="G19" s="2"/>
      <c r="H19" s="4"/>
      <c r="I19" s="4"/>
      <c r="J19" s="4"/>
    </row>
    <row r="20" spans="1:10">
      <c r="A20" s="5"/>
      <c r="G20" s="2"/>
      <c r="H20" s="4"/>
      <c r="I20" s="4"/>
      <c r="J20" s="4"/>
    </row>
    <row r="21" spans="1:10">
      <c r="A21" s="5"/>
      <c r="G21" s="2"/>
      <c r="H21" s="4"/>
      <c r="I21" s="4"/>
      <c r="J21" s="4"/>
    </row>
    <row r="22" spans="1:10">
      <c r="A22" s="5"/>
      <c r="G22" s="2"/>
      <c r="H22" s="4"/>
      <c r="I22" s="4"/>
      <c r="J22" s="4"/>
    </row>
    <row r="23" spans="1:10">
      <c r="A23" s="5"/>
      <c r="G23" s="2"/>
      <c r="H23" s="4"/>
      <c r="I23" s="4"/>
      <c r="J23" s="4"/>
    </row>
    <row r="24" spans="1:10">
      <c r="A24" s="5"/>
      <c r="G24" s="2"/>
      <c r="H24" s="4"/>
      <c r="I24" s="4"/>
      <c r="J24" s="4"/>
    </row>
    <row r="25" spans="1:10">
      <c r="A25" s="5"/>
      <c r="G25" s="2"/>
      <c r="H25" s="4"/>
      <c r="I25" s="4"/>
      <c r="J25" s="4"/>
    </row>
    <row r="26" spans="1:10">
      <c r="A26" s="5"/>
      <c r="G26" s="2"/>
      <c r="H26" s="4"/>
      <c r="I26" s="4"/>
      <c r="J26" s="4"/>
    </row>
    <row r="27" spans="1:10">
      <c r="A27" s="5"/>
      <c r="G27" s="2"/>
      <c r="H27" s="4"/>
      <c r="I27" s="4"/>
      <c r="J27" s="4"/>
    </row>
    <row r="28" spans="1:10">
      <c r="A28" s="5"/>
      <c r="G28" s="2"/>
      <c r="H28" s="4"/>
      <c r="I28" s="4"/>
      <c r="J28" s="4"/>
    </row>
    <row r="29" spans="1:10">
      <c r="A29" s="5"/>
      <c r="G29" s="2"/>
      <c r="H29" s="4"/>
      <c r="I29" s="4"/>
      <c r="J29" s="4"/>
    </row>
    <row r="30" spans="1:10">
      <c r="A30" s="5"/>
      <c r="G30" s="2"/>
      <c r="H30" s="4"/>
      <c r="I30" s="4"/>
      <c r="J30" s="4"/>
    </row>
    <row r="31" spans="1:10">
      <c r="A31" s="5"/>
      <c r="G31" s="2"/>
      <c r="H31" s="4"/>
      <c r="I31" s="4"/>
      <c r="J31" s="4"/>
    </row>
    <row r="32" spans="1:10">
      <c r="A32" s="5"/>
      <c r="G32" s="2"/>
      <c r="H32" s="4"/>
      <c r="I32" s="4"/>
      <c r="J32" s="4"/>
    </row>
    <row r="33" spans="1:10">
      <c r="A33" s="5"/>
      <c r="G33" s="2"/>
      <c r="H33" s="4"/>
      <c r="I33" s="4"/>
      <c r="J33" s="4"/>
    </row>
    <row r="34" spans="1:10">
      <c r="A34" s="5"/>
      <c r="G34" s="2"/>
      <c r="H34" s="4"/>
      <c r="I34" s="4"/>
      <c r="J34" s="4"/>
    </row>
    <row r="35" spans="1:10">
      <c r="A35" s="5"/>
      <c r="G35" s="2"/>
      <c r="H35" s="4"/>
      <c r="I35" s="4"/>
      <c r="J35" s="4"/>
    </row>
    <row r="36" spans="1:10">
      <c r="A36" s="5"/>
      <c r="G36" s="2"/>
      <c r="H36" s="16"/>
      <c r="I36" s="3"/>
      <c r="J36" s="3"/>
    </row>
    <row r="37" spans="1:10">
      <c r="A37" s="5"/>
      <c r="G37" s="2"/>
      <c r="H37" s="16"/>
      <c r="I37" s="3"/>
      <c r="J37" s="3"/>
    </row>
    <row r="38" spans="1:10">
      <c r="A38" s="5"/>
      <c r="G38" s="2"/>
      <c r="H38" s="16"/>
      <c r="I38" s="3"/>
      <c r="J38" s="3"/>
    </row>
    <row r="39" spans="1:10">
      <c r="A39" s="5"/>
      <c r="G39" s="2"/>
      <c r="H39" s="16"/>
      <c r="I39" s="3"/>
      <c r="J39" s="3"/>
    </row>
    <row r="40" spans="1:10">
      <c r="A40" s="5"/>
      <c r="G40" s="2"/>
      <c r="H40" s="16"/>
      <c r="I40" s="3"/>
      <c r="J40" s="3"/>
    </row>
    <row r="41" spans="1:10">
      <c r="A41" s="5"/>
      <c r="G41" s="2"/>
      <c r="H41" s="17"/>
    </row>
    <row r="42" spans="1:10">
      <c r="A42" s="5"/>
      <c r="G42" s="2"/>
      <c r="H42" s="17"/>
    </row>
    <row r="43" spans="1:10">
      <c r="A43" s="5"/>
      <c r="G43" s="2"/>
      <c r="H43" s="17"/>
    </row>
    <row r="44" spans="1:10">
      <c r="A44" s="5"/>
      <c r="G44" s="2"/>
      <c r="H44" s="17"/>
    </row>
    <row r="45" spans="1:10">
      <c r="A45" s="5"/>
      <c r="G45" s="2"/>
      <c r="H45" s="17"/>
    </row>
    <row r="46" spans="1:10">
      <c r="A46" s="5"/>
      <c r="G46" s="2"/>
      <c r="H46" s="17"/>
    </row>
    <row r="47" spans="1:10">
      <c r="A47" s="5"/>
      <c r="G47" s="2"/>
      <c r="H47" s="17"/>
    </row>
    <row r="48" spans="1:10">
      <c r="A48" s="5"/>
      <c r="G48" s="2"/>
      <c r="H48" s="17"/>
    </row>
    <row r="49" spans="1:8">
      <c r="A49" s="5"/>
      <c r="G49" s="2"/>
      <c r="H49" s="17"/>
    </row>
    <row r="50" spans="1:8">
      <c r="A50" s="5"/>
      <c r="G50" s="2"/>
      <c r="H50" s="17"/>
    </row>
    <row r="51" spans="1:8">
      <c r="A51" s="5"/>
      <c r="G51" s="2"/>
      <c r="H51" s="17"/>
    </row>
    <row r="52" spans="1:8">
      <c r="A52" s="5"/>
      <c r="G52" s="2"/>
      <c r="H52" s="17"/>
    </row>
    <row r="53" spans="1:8">
      <c r="A53" s="5"/>
      <c r="G53" s="2"/>
      <c r="H53" s="17"/>
    </row>
    <row r="54" spans="1:8">
      <c r="A54" s="5"/>
      <c r="G54" s="2"/>
      <c r="H54" s="17"/>
    </row>
    <row r="55" spans="1:8">
      <c r="A55" s="5"/>
      <c r="G55" s="2"/>
      <c r="H55" s="17"/>
    </row>
    <row r="56" spans="1:8">
      <c r="A56" s="5"/>
      <c r="G56" s="2"/>
      <c r="H56" s="17"/>
    </row>
    <row r="57" spans="1:8">
      <c r="A57" s="5"/>
      <c r="G57" s="2"/>
      <c r="H57" s="17"/>
    </row>
    <row r="58" spans="1:8">
      <c r="A58" s="5"/>
      <c r="G58" s="2"/>
      <c r="H58" s="17"/>
    </row>
    <row r="59" spans="1:8">
      <c r="A59" s="5"/>
      <c r="G59" s="2"/>
      <c r="H59" s="17"/>
    </row>
    <row r="60" spans="1:8">
      <c r="A60" s="5"/>
      <c r="G60" s="2"/>
      <c r="H60" s="17"/>
    </row>
    <row r="61" spans="1:8">
      <c r="A61" s="5"/>
      <c r="G61" s="2"/>
      <c r="H61" s="17"/>
    </row>
    <row r="62" spans="1:8">
      <c r="A62" s="5"/>
      <c r="G62" s="2"/>
      <c r="H62" s="17"/>
    </row>
    <row r="63" spans="1:8">
      <c r="A63" s="5"/>
      <c r="G63" s="2"/>
      <c r="H63" s="17"/>
    </row>
    <row r="64" spans="1:8">
      <c r="A64" s="5"/>
      <c r="G64" s="2"/>
      <c r="H64" s="17"/>
    </row>
    <row r="65" spans="1:8">
      <c r="A65" s="5"/>
      <c r="G65" s="2"/>
      <c r="H65" s="17"/>
    </row>
    <row r="66" spans="1:8">
      <c r="A66" s="5"/>
      <c r="G66" s="2"/>
      <c r="H66" s="17"/>
    </row>
    <row r="67" spans="1:8">
      <c r="A67" s="5"/>
      <c r="G67" s="2"/>
      <c r="H67" s="17"/>
    </row>
    <row r="68" spans="1:8">
      <c r="A68" s="5"/>
      <c r="G68" s="2"/>
      <c r="H68" s="17"/>
    </row>
    <row r="69" spans="1:8">
      <c r="A69" s="5"/>
      <c r="G69" s="2"/>
      <c r="H69" s="17"/>
    </row>
    <row r="70" spans="1:8">
      <c r="A70" s="5"/>
      <c r="G70" s="2"/>
      <c r="H70" s="17"/>
    </row>
    <row r="71" spans="1:8">
      <c r="A71" s="5"/>
      <c r="G71" s="2"/>
      <c r="H71" s="17"/>
    </row>
    <row r="72" spans="1:8">
      <c r="A72" s="5"/>
      <c r="G72" s="2"/>
      <c r="H72" s="17"/>
    </row>
    <row r="73" spans="1:8">
      <c r="A73" s="5"/>
      <c r="G73" s="2"/>
      <c r="H73" s="17"/>
    </row>
    <row r="74" spans="1:8">
      <c r="A74" s="5"/>
      <c r="G74" s="2"/>
      <c r="H74" s="17"/>
    </row>
    <row r="75" spans="1:8">
      <c r="A75" s="5"/>
      <c r="G75" s="2"/>
      <c r="H75" s="17"/>
    </row>
    <row r="76" spans="1:8">
      <c r="A76" s="5"/>
      <c r="G76" s="2"/>
      <c r="H76" s="17"/>
    </row>
    <row r="77" spans="1:8">
      <c r="A77" s="5"/>
      <c r="G77" s="2"/>
      <c r="H77" s="17"/>
    </row>
    <row r="78" spans="1:8">
      <c r="A78" s="5"/>
      <c r="G78" s="2"/>
      <c r="H78" s="17"/>
    </row>
    <row r="79" spans="1:8">
      <c r="A79" s="5"/>
      <c r="G79" s="2"/>
      <c r="H79" s="17"/>
    </row>
    <row r="80" spans="1:8">
      <c r="A80" s="5"/>
      <c r="G80" s="2"/>
      <c r="H80" s="17"/>
    </row>
    <row r="81" spans="1:8">
      <c r="A81" s="5"/>
      <c r="G81" s="2"/>
      <c r="H81" s="17"/>
    </row>
    <row r="82" spans="1:8">
      <c r="A82" s="5"/>
      <c r="G82" s="2"/>
      <c r="H82" s="17"/>
    </row>
    <row r="83" spans="1:8">
      <c r="A83" s="5"/>
      <c r="G83" s="2"/>
      <c r="H83" s="17"/>
    </row>
    <row r="84" spans="1:8">
      <c r="A84" s="5"/>
      <c r="G84" s="2"/>
      <c r="H84" s="17"/>
    </row>
    <row r="85" spans="1:8">
      <c r="A85" s="5"/>
      <c r="G85" s="2"/>
      <c r="H85" s="17"/>
    </row>
    <row r="86" spans="1:8">
      <c r="A86" s="5"/>
      <c r="G86" s="2"/>
      <c r="H86" s="17"/>
    </row>
    <row r="87" spans="1:8">
      <c r="A87" s="5"/>
      <c r="G87" s="2"/>
      <c r="H87" s="17"/>
    </row>
    <row r="88" spans="1:8">
      <c r="A88" s="5"/>
      <c r="G88" s="2"/>
      <c r="H88" s="17"/>
    </row>
    <row r="89" spans="1:8">
      <c r="A89" s="5"/>
      <c r="G89" s="2"/>
      <c r="H89" s="17"/>
    </row>
    <row r="90" spans="1:8">
      <c r="A90" s="5"/>
      <c r="G90" s="2"/>
      <c r="H90" s="17"/>
    </row>
    <row r="91" spans="1:8">
      <c r="A91" s="5"/>
      <c r="G91" s="2"/>
      <c r="H91" s="17"/>
    </row>
    <row r="92" spans="1:8">
      <c r="A92" s="5"/>
      <c r="G92" s="2"/>
      <c r="H92" s="17"/>
    </row>
    <row r="93" spans="1:8">
      <c r="A93" s="5"/>
      <c r="G93" s="2"/>
      <c r="H93" s="17"/>
    </row>
    <row r="94" spans="1:8">
      <c r="A94" s="5"/>
      <c r="G94" s="2"/>
      <c r="H94" s="17"/>
    </row>
    <row r="95" spans="1:8">
      <c r="A95" s="5"/>
      <c r="G95" s="2"/>
      <c r="H95" s="17"/>
    </row>
    <row r="96" spans="1:8">
      <c r="A96" s="5"/>
      <c r="G96" s="2"/>
      <c r="H96" s="17"/>
    </row>
    <row r="97" spans="1:8">
      <c r="A97" s="5"/>
      <c r="G97" s="2"/>
      <c r="H97" s="17"/>
    </row>
    <row r="98" spans="1:8">
      <c r="A98" s="5"/>
      <c r="G98" s="2"/>
      <c r="H98" s="17"/>
    </row>
    <row r="99" spans="1:8">
      <c r="A99" s="5"/>
      <c r="G99" s="2"/>
      <c r="H99" s="17"/>
    </row>
    <row r="100" spans="1:8">
      <c r="A100" s="5"/>
      <c r="G100" s="2"/>
      <c r="H100" s="17"/>
    </row>
    <row r="101" spans="1:8">
      <c r="A101" s="5"/>
      <c r="G101" s="2"/>
      <c r="H101" s="17"/>
    </row>
    <row r="102" spans="1:8">
      <c r="A102" s="5"/>
      <c r="G102" s="2"/>
      <c r="H102" s="17"/>
    </row>
    <row r="103" spans="1:8">
      <c r="A103" s="5"/>
      <c r="G103" s="2"/>
      <c r="H103" s="17"/>
    </row>
    <row r="104" spans="1:8">
      <c r="A104" s="5"/>
      <c r="G104" s="2"/>
      <c r="H104" s="17"/>
    </row>
    <row r="105" spans="1:8">
      <c r="A105" s="5"/>
      <c r="G105" s="2"/>
      <c r="H105" s="17"/>
    </row>
    <row r="106" spans="1:8">
      <c r="A106" s="5"/>
      <c r="G106" s="2"/>
      <c r="H106" s="17"/>
    </row>
    <row r="107" spans="1:8">
      <c r="A107" s="5"/>
      <c r="G107" s="2"/>
      <c r="H107" s="17"/>
    </row>
    <row r="108" spans="1:8">
      <c r="A108" s="5"/>
      <c r="G108" s="2"/>
      <c r="H108" s="17"/>
    </row>
    <row r="109" spans="1:8">
      <c r="A109" s="5"/>
      <c r="G109" s="2"/>
      <c r="H109" s="17"/>
    </row>
    <row r="110" spans="1:8">
      <c r="A110" s="5"/>
      <c r="G110" s="2"/>
      <c r="H110" s="17"/>
    </row>
    <row r="111" spans="1:8">
      <c r="A111" s="5"/>
      <c r="G111" s="2"/>
      <c r="H111" s="17"/>
    </row>
    <row r="112" spans="1:8">
      <c r="A112" s="5"/>
      <c r="G112" s="2"/>
      <c r="H112" s="17"/>
    </row>
    <row r="113" spans="1:8">
      <c r="A113" s="5"/>
      <c r="G113" s="2"/>
      <c r="H113" s="17"/>
    </row>
    <row r="114" spans="1:8">
      <c r="A114" s="5"/>
      <c r="G114" s="2"/>
      <c r="H114" s="17"/>
    </row>
    <row r="115" spans="1:8">
      <c r="A115" s="5"/>
      <c r="G115" s="2"/>
      <c r="H115" s="17"/>
    </row>
    <row r="116" spans="1:8">
      <c r="A116" s="5"/>
      <c r="G116" s="2"/>
      <c r="H116" s="17"/>
    </row>
    <row r="117" spans="1:8">
      <c r="A117" s="5"/>
      <c r="G117" s="2"/>
      <c r="H117" s="17"/>
    </row>
    <row r="118" spans="1:8">
      <c r="A118" s="5"/>
      <c r="G118" s="2"/>
      <c r="H118" s="17"/>
    </row>
    <row r="119" spans="1:8">
      <c r="A119" s="5"/>
      <c r="G119" s="2"/>
      <c r="H119" s="17"/>
    </row>
    <row r="120" spans="1:8">
      <c r="A120" s="5"/>
      <c r="G120" s="2"/>
      <c r="H120" s="17"/>
    </row>
    <row r="121" spans="1:8">
      <c r="A121" s="5"/>
      <c r="G121" s="2"/>
      <c r="H121" s="17"/>
    </row>
    <row r="122" spans="1:8">
      <c r="A122" s="5"/>
      <c r="G122" s="2"/>
      <c r="H122" s="17"/>
    </row>
    <row r="123" spans="1:8">
      <c r="A123" s="5"/>
      <c r="G123" s="2"/>
      <c r="H123" s="17"/>
    </row>
    <row r="124" spans="1:8">
      <c r="A124" s="5"/>
      <c r="G124" s="2"/>
      <c r="H124" s="17"/>
    </row>
    <row r="125" spans="1:8">
      <c r="A125" s="5"/>
      <c r="G125" s="2"/>
      <c r="H125" s="17"/>
    </row>
    <row r="126" spans="1:8">
      <c r="A126" s="5"/>
      <c r="G126" s="2"/>
      <c r="H126" s="17"/>
    </row>
    <row r="127" spans="1:8">
      <c r="A127" s="5"/>
      <c r="G127" s="2"/>
      <c r="H127" s="17"/>
    </row>
    <row r="128" spans="1:8">
      <c r="A128" s="5"/>
      <c r="G128" s="2"/>
      <c r="H128" s="17"/>
    </row>
    <row r="129" spans="1:8">
      <c r="A129" s="5"/>
      <c r="G129" s="2"/>
      <c r="H129" s="17"/>
    </row>
    <row r="130" spans="1:8">
      <c r="A130" s="5"/>
      <c r="G130" s="2"/>
      <c r="H130" s="17"/>
    </row>
    <row r="131" spans="1:8">
      <c r="A131" s="5"/>
      <c r="G131" s="2"/>
      <c r="H131" s="17"/>
    </row>
    <row r="132" spans="1:8">
      <c r="A132" s="5"/>
      <c r="G132" s="2"/>
      <c r="H132" s="17"/>
    </row>
    <row r="133" spans="1:8">
      <c r="A133" s="5"/>
      <c r="G133" s="2"/>
      <c r="H133" s="17"/>
    </row>
    <row r="134" spans="1:8">
      <c r="A134" s="5"/>
      <c r="G134" s="2"/>
      <c r="H134" s="17"/>
    </row>
    <row r="135" spans="1:8">
      <c r="A135" s="5"/>
      <c r="G135" s="2"/>
      <c r="H135" s="17"/>
    </row>
    <row r="136" spans="1:8">
      <c r="A136" s="5"/>
      <c r="G136" s="2"/>
      <c r="H136" s="17"/>
    </row>
    <row r="137" spans="1:8">
      <c r="A137" s="5"/>
      <c r="G137" s="2"/>
      <c r="H137" s="17"/>
    </row>
    <row r="138" spans="1:8">
      <c r="A138" s="5"/>
      <c r="G138" s="2"/>
      <c r="H138" s="17"/>
    </row>
    <row r="139" spans="1:8">
      <c r="A139" s="5"/>
      <c r="G139" s="2"/>
      <c r="H139" s="17"/>
    </row>
    <row r="140" spans="1:8">
      <c r="A140" s="5"/>
      <c r="G140" s="2"/>
      <c r="H140" s="17"/>
    </row>
    <row r="141" spans="1:8">
      <c r="A141" s="5"/>
      <c r="G141" s="2"/>
      <c r="H141" s="17"/>
    </row>
    <row r="142" spans="1:8">
      <c r="A142" s="5"/>
      <c r="G142" s="2"/>
      <c r="H142" s="17"/>
    </row>
    <row r="143" spans="1:8">
      <c r="A143" s="5"/>
      <c r="G143" s="2"/>
      <c r="H143" s="17"/>
    </row>
    <row r="144" spans="1:8">
      <c r="A144" s="5"/>
      <c r="G144" s="2"/>
      <c r="H144" s="17"/>
    </row>
    <row r="145" spans="1:8">
      <c r="A145" s="5"/>
      <c r="G145" s="2"/>
      <c r="H145" s="17"/>
    </row>
    <row r="146" spans="1:8">
      <c r="A146" s="5"/>
      <c r="G146" s="2"/>
      <c r="H146" s="17"/>
    </row>
    <row r="147" spans="1:8">
      <c r="A147" s="5"/>
      <c r="G147" s="2"/>
      <c r="H147" s="17"/>
    </row>
    <row r="148" spans="1:8">
      <c r="A148" s="5"/>
      <c r="G148" s="2"/>
      <c r="H148" s="17"/>
    </row>
    <row r="149" spans="1:8">
      <c r="A149" s="5"/>
      <c r="G149" s="2"/>
      <c r="H149" s="17"/>
    </row>
    <row r="150" spans="1:8">
      <c r="A150" s="5"/>
      <c r="G150" s="2"/>
      <c r="H150" s="17"/>
    </row>
    <row r="151" spans="1:8">
      <c r="A151" s="5"/>
      <c r="G151" s="2"/>
      <c r="H151" s="17"/>
    </row>
    <row r="152" spans="1:8">
      <c r="A152" s="5"/>
      <c r="G152" s="2"/>
      <c r="H152" s="17"/>
    </row>
    <row r="153" spans="1:8">
      <c r="A153" s="5"/>
      <c r="G153" s="2"/>
      <c r="H153" s="17"/>
    </row>
    <row r="154" spans="1:8">
      <c r="A154" s="5"/>
      <c r="G154" s="2"/>
      <c r="H154" s="17"/>
    </row>
    <row r="155" spans="1:8">
      <c r="A155" s="5"/>
      <c r="G155" s="2"/>
      <c r="H155" s="17"/>
    </row>
    <row r="156" spans="1:8">
      <c r="A156" s="5"/>
      <c r="G156" s="2"/>
      <c r="H156" s="17"/>
    </row>
    <row r="157" spans="1:8">
      <c r="A157" s="5"/>
      <c r="G157" s="2"/>
      <c r="H157" s="17"/>
    </row>
    <row r="158" spans="1:8">
      <c r="A158" s="5"/>
      <c r="G158" s="2"/>
      <c r="H158" s="17"/>
    </row>
    <row r="159" spans="1:8">
      <c r="A159" s="5"/>
      <c r="G159" s="2"/>
      <c r="H159" s="17"/>
    </row>
    <row r="160" spans="1:8">
      <c r="A160" s="5"/>
      <c r="G160" s="2"/>
      <c r="H160" s="17"/>
    </row>
    <row r="161" spans="1:8">
      <c r="A161" s="5"/>
      <c r="G161" s="2"/>
      <c r="H161" s="17"/>
    </row>
    <row r="162" spans="1:8">
      <c r="A162" s="5"/>
      <c r="G162" s="2"/>
      <c r="H162" s="17"/>
    </row>
    <row r="163" spans="1:8">
      <c r="A163" s="5"/>
      <c r="G163" s="2"/>
      <c r="H163" s="17"/>
    </row>
    <row r="164" spans="1:8">
      <c r="A164" s="5"/>
      <c r="G164" s="2"/>
      <c r="H164" s="17"/>
    </row>
    <row r="165" spans="1:8">
      <c r="A165" s="5"/>
      <c r="G165" s="2"/>
      <c r="H165" s="17"/>
    </row>
    <row r="166" spans="1:8">
      <c r="A166" s="5"/>
      <c r="G166" s="2"/>
      <c r="H166" s="17"/>
    </row>
    <row r="167" spans="1:8">
      <c r="A167" s="5"/>
      <c r="G167" s="2"/>
      <c r="H167" s="17"/>
    </row>
    <row r="168" spans="1:8">
      <c r="A168" s="5"/>
      <c r="G168" s="2"/>
      <c r="H168" s="17"/>
    </row>
    <row r="169" spans="1:8">
      <c r="A169" s="5"/>
      <c r="G169" s="2"/>
      <c r="H169" s="17"/>
    </row>
    <row r="170" spans="1:8">
      <c r="A170" s="5"/>
      <c r="G170" s="2"/>
      <c r="H170" s="17"/>
    </row>
    <row r="171" spans="1:8">
      <c r="A171" s="5"/>
      <c r="G171" s="2"/>
      <c r="H171" s="17"/>
    </row>
    <row r="172" spans="1:8">
      <c r="A172" s="5"/>
      <c r="G172" s="2"/>
      <c r="H172" s="17"/>
    </row>
    <row r="173" spans="1:8">
      <c r="A173" s="5"/>
      <c r="G173" s="2"/>
      <c r="H173" s="17"/>
    </row>
    <row r="174" spans="1:8">
      <c r="A174" s="5"/>
      <c r="G174" s="2"/>
      <c r="H174" s="17"/>
    </row>
    <row r="175" spans="1:8">
      <c r="A175" s="5"/>
      <c r="G175" s="2"/>
      <c r="H175" s="17"/>
    </row>
    <row r="176" spans="1:8">
      <c r="A176" s="5"/>
      <c r="G176" s="2"/>
      <c r="H176" s="17"/>
    </row>
    <row r="177" spans="1:8">
      <c r="A177" s="5"/>
      <c r="G177" s="2"/>
      <c r="H177" s="17"/>
    </row>
    <row r="178" spans="1:8">
      <c r="A178" s="5"/>
      <c r="G178" s="2"/>
      <c r="H178" s="17"/>
    </row>
    <row r="179" spans="1:8">
      <c r="A179" s="5"/>
      <c r="G179" s="2"/>
      <c r="H179" s="17"/>
    </row>
    <row r="180" spans="1:8">
      <c r="A180" s="5"/>
      <c r="G180" s="2"/>
      <c r="H180" s="17"/>
    </row>
    <row r="181" spans="1:8">
      <c r="A181" s="5"/>
      <c r="G181" s="2"/>
      <c r="H181" s="17"/>
    </row>
    <row r="182" spans="1:8">
      <c r="A182" s="5"/>
      <c r="G182" s="2"/>
      <c r="H182" s="17"/>
    </row>
    <row r="183" spans="1:8">
      <c r="A183" s="5"/>
      <c r="G183" s="2"/>
      <c r="H183" s="17"/>
    </row>
    <row r="184" spans="1:8">
      <c r="A184" s="5"/>
      <c r="G184" s="2"/>
      <c r="H184" s="17"/>
    </row>
    <row r="185" spans="1:8">
      <c r="A185" s="5"/>
      <c r="G185" s="2"/>
      <c r="H185" s="17"/>
    </row>
    <row r="186" spans="1:8">
      <c r="A186" s="5"/>
      <c r="G186" s="2"/>
      <c r="H186" s="17"/>
    </row>
    <row r="187" spans="1:8">
      <c r="A187" s="5"/>
      <c r="G187" s="2"/>
      <c r="H187" s="17"/>
    </row>
    <row r="188" spans="1:8">
      <c r="A188" s="5"/>
      <c r="G188" s="2"/>
      <c r="H188" s="17"/>
    </row>
    <row r="189" spans="1:8">
      <c r="A189" s="5"/>
      <c r="G189" s="2"/>
      <c r="H189" s="17"/>
    </row>
    <row r="190" spans="1:8">
      <c r="A190" s="5"/>
      <c r="G190" s="2"/>
      <c r="H190" s="17"/>
    </row>
    <row r="191" spans="1:8">
      <c r="A191" s="5"/>
      <c r="G191" s="2"/>
      <c r="H191" s="17"/>
    </row>
    <row r="192" spans="1:8">
      <c r="A192" s="5"/>
      <c r="G192" s="2"/>
      <c r="H192" s="17"/>
    </row>
    <row r="193" spans="1:8">
      <c r="A193" s="5"/>
      <c r="G193" s="2"/>
      <c r="H193" s="17"/>
    </row>
    <row r="194" spans="1:8">
      <c r="A194" s="5"/>
      <c r="G194" s="2"/>
      <c r="H194" s="17"/>
    </row>
    <row r="195" spans="1:8">
      <c r="A195" s="5"/>
      <c r="G195" s="2"/>
      <c r="H195" s="17"/>
    </row>
    <row r="196" spans="1:8">
      <c r="A196" s="5"/>
      <c r="G196" s="2"/>
      <c r="H196" s="17"/>
    </row>
    <row r="197" spans="1:8">
      <c r="A197" s="5"/>
      <c r="G197" s="2"/>
      <c r="H197" s="17"/>
    </row>
    <row r="198" spans="1:8">
      <c r="A198" s="5"/>
      <c r="G198" s="2"/>
      <c r="H198" s="17"/>
    </row>
    <row r="199" spans="1:8">
      <c r="A199" s="5"/>
      <c r="G199" s="2"/>
      <c r="H199" s="17"/>
    </row>
    <row r="200" spans="1:8">
      <c r="A200" s="5"/>
      <c r="G200" s="2"/>
      <c r="H200" s="17"/>
    </row>
    <row r="201" spans="1:8">
      <c r="A201" s="5"/>
      <c r="G201" s="2"/>
      <c r="H201" s="17"/>
    </row>
    <row r="202" spans="1:8">
      <c r="A202" s="5"/>
      <c r="G202" s="2"/>
      <c r="H202" s="17"/>
    </row>
    <row r="203" spans="1:8">
      <c r="A203" s="5"/>
      <c r="G203" s="2"/>
      <c r="H203" s="17"/>
    </row>
    <row r="204" spans="1:8">
      <c r="A204" s="5"/>
      <c r="G204" s="2"/>
      <c r="H204" s="17"/>
    </row>
    <row r="205" spans="1:8">
      <c r="A205" s="5"/>
      <c r="G205" s="2"/>
      <c r="H205" s="17"/>
    </row>
    <row r="206" spans="1:8">
      <c r="A206" s="5"/>
      <c r="G206" s="2"/>
      <c r="H206" s="17"/>
    </row>
    <row r="207" spans="1:8">
      <c r="A207" s="5"/>
      <c r="G207" s="2"/>
      <c r="H207" s="17"/>
    </row>
    <row r="208" spans="1:8">
      <c r="A208" s="5"/>
      <c r="G208" s="2"/>
      <c r="H208" s="17"/>
    </row>
    <row r="209" spans="1:8">
      <c r="A209" s="5"/>
      <c r="G209" s="2"/>
      <c r="H209" s="17"/>
    </row>
    <row r="210" spans="1:8">
      <c r="A210" s="5"/>
      <c r="G210" s="2"/>
      <c r="H210" s="17"/>
    </row>
    <row r="211" spans="1:8">
      <c r="A211" s="5"/>
      <c r="G211" s="2"/>
      <c r="H211" s="17"/>
    </row>
    <row r="212" spans="1:8">
      <c r="A212" s="5"/>
      <c r="G212" s="2"/>
      <c r="H212" s="17"/>
    </row>
    <row r="213" spans="1:8">
      <c r="A213" s="5"/>
      <c r="G213" s="2"/>
      <c r="H213" s="17"/>
    </row>
    <row r="214" spans="1:8">
      <c r="A214" s="5"/>
      <c r="G214" s="2"/>
      <c r="H214" s="17"/>
    </row>
    <row r="215" spans="1:8">
      <c r="A215" s="5"/>
      <c r="G215" s="2"/>
      <c r="H215" s="17"/>
    </row>
    <row r="216" spans="1:8">
      <c r="A216" s="5"/>
      <c r="G216" s="2"/>
      <c r="H216" s="17"/>
    </row>
    <row r="217" spans="1:8">
      <c r="A217" s="5"/>
      <c r="G217" s="2"/>
      <c r="H217" s="17"/>
    </row>
    <row r="218" spans="1:8">
      <c r="A218" s="5"/>
      <c r="G218" s="2"/>
      <c r="H218" s="17"/>
    </row>
    <row r="219" spans="1:8">
      <c r="A219" s="5"/>
      <c r="G219" s="2"/>
      <c r="H219" s="17"/>
    </row>
    <row r="220" spans="1:8">
      <c r="A220" s="5"/>
      <c r="G220" s="2"/>
      <c r="H220" s="17"/>
    </row>
    <row r="221" spans="1:8">
      <c r="A221" s="5"/>
      <c r="G221" s="2"/>
      <c r="H221" s="17"/>
    </row>
    <row r="222" spans="1:8">
      <c r="A222" s="5"/>
      <c r="G222" s="2"/>
      <c r="H222" s="17"/>
    </row>
    <row r="223" spans="1:8">
      <c r="A223" s="5"/>
      <c r="G223" s="2"/>
      <c r="H223" s="17"/>
    </row>
    <row r="224" spans="1:8">
      <c r="A224" s="5"/>
      <c r="G224" s="2"/>
      <c r="H224" s="17"/>
    </row>
    <row r="225" spans="1:8">
      <c r="A225" s="5"/>
      <c r="G225" s="2"/>
      <c r="H225" s="17"/>
    </row>
    <row r="226" spans="1:8">
      <c r="A226" s="5"/>
      <c r="G226" s="2"/>
      <c r="H226" s="17"/>
    </row>
    <row r="227" spans="1:8">
      <c r="A227" s="5"/>
      <c r="G227" s="2"/>
      <c r="H227" s="17"/>
    </row>
    <row r="228" spans="1:8">
      <c r="A228" s="5"/>
      <c r="G228" s="2"/>
      <c r="H228" s="17"/>
    </row>
    <row r="229" spans="1:8">
      <c r="A229" s="5"/>
      <c r="G229" s="2"/>
      <c r="H229" s="17"/>
    </row>
    <row r="230" spans="1:8">
      <c r="A230" s="5"/>
      <c r="G230" s="2"/>
      <c r="H230" s="17"/>
    </row>
    <row r="231" spans="1:8">
      <c r="A231" s="5"/>
      <c r="G231" s="2"/>
      <c r="H231" s="17"/>
    </row>
    <row r="232" spans="1:8">
      <c r="A232" s="5"/>
      <c r="G232" s="2"/>
      <c r="H232" s="17"/>
    </row>
    <row r="233" spans="1:8">
      <c r="A233" s="5"/>
      <c r="G233" s="2"/>
      <c r="H233" s="17"/>
    </row>
    <row r="234" spans="1:8">
      <c r="A234" s="5"/>
      <c r="G234" s="2"/>
      <c r="H234" s="17"/>
    </row>
    <row r="235" spans="1:8">
      <c r="A235" s="5"/>
      <c r="G235" s="2"/>
      <c r="H235" s="17"/>
    </row>
    <row r="236" spans="1:8">
      <c r="A236" s="5"/>
      <c r="G236" s="2"/>
      <c r="H236" s="17"/>
    </row>
    <row r="237" spans="1:8">
      <c r="A237" s="5"/>
      <c r="G237" s="2"/>
      <c r="H237" s="17"/>
    </row>
    <row r="238" spans="1:8">
      <c r="A238" s="5"/>
      <c r="G238" s="2"/>
      <c r="H238" s="17"/>
    </row>
    <row r="239" spans="1:8">
      <c r="A239" s="5"/>
      <c r="G239" s="2"/>
      <c r="H239" s="17"/>
    </row>
    <row r="240" spans="1:8">
      <c r="A240" s="5"/>
      <c r="G240" s="2"/>
      <c r="H240" s="17"/>
    </row>
    <row r="241" spans="1:8">
      <c r="A241" s="5"/>
      <c r="G241" s="2"/>
      <c r="H241" s="17"/>
    </row>
    <row r="242" spans="1:8">
      <c r="A242" s="5"/>
      <c r="G242" s="2"/>
      <c r="H242" s="17"/>
    </row>
    <row r="243" spans="1:8">
      <c r="A243" s="5"/>
      <c r="G243" s="2"/>
      <c r="H243" s="17"/>
    </row>
    <row r="244" spans="1:8">
      <c r="A244" s="5"/>
      <c r="G244" s="2"/>
      <c r="H244" s="17"/>
    </row>
    <row r="245" spans="1:8">
      <c r="A245" s="5"/>
      <c r="G245" s="2"/>
      <c r="H245" s="17"/>
    </row>
    <row r="246" spans="1:8">
      <c r="A246" s="5"/>
      <c r="G246" s="2"/>
      <c r="H246" s="17"/>
    </row>
    <row r="247" spans="1:8">
      <c r="A247" s="5"/>
      <c r="G247" s="2"/>
      <c r="H247" s="17"/>
    </row>
    <row r="248" spans="1:8">
      <c r="A248" s="5"/>
      <c r="G248" s="2"/>
      <c r="H248" s="17"/>
    </row>
    <row r="249" spans="1:8">
      <c r="A249" s="5"/>
      <c r="G249" s="2"/>
      <c r="H249" s="17"/>
    </row>
    <row r="250" spans="1:8">
      <c r="A250" s="5"/>
      <c r="G250" s="2"/>
      <c r="H250" s="17"/>
    </row>
    <row r="251" spans="1:8">
      <c r="A251" s="5"/>
      <c r="G251" s="2"/>
      <c r="H251" s="17"/>
    </row>
  </sheetData>
  <customSheetViews>
    <customSheetView guid="{FE90395B-AC8C-46FB-A42A-6AE354E77598}">
      <selection activeCell="A18" sqref="A1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0"/>
  <sheetViews>
    <sheetView zoomScaleNormal="100" workbookViewId="0">
      <selection activeCell="N21" sqref="N21"/>
    </sheetView>
  </sheetViews>
  <sheetFormatPr defaultRowHeight="13.2"/>
  <cols>
    <col min="1" max="1" width="11.33203125" style="3" customWidth="1"/>
    <col min="2" max="2" width="2" customWidth="1"/>
    <col min="3" max="3" width="2.44140625" customWidth="1"/>
    <col min="5" max="5" width="9.6640625" customWidth="1"/>
    <col min="7" max="7" width="10.33203125" bestFit="1" customWidth="1"/>
    <col min="8" max="8" width="10.109375" customWidth="1"/>
    <col min="9" max="9" width="12" customWidth="1"/>
    <col min="10" max="10" width="1.6640625" customWidth="1"/>
    <col min="11" max="11" width="10.109375" bestFit="1" customWidth="1"/>
  </cols>
  <sheetData>
    <row r="1" spans="1:11" ht="15.6">
      <c r="B1" s="145"/>
      <c r="C1" s="145"/>
      <c r="D1" s="145"/>
      <c r="E1" s="145"/>
      <c r="F1" s="145"/>
      <c r="G1" s="145"/>
      <c r="H1" s="145"/>
      <c r="I1" s="145"/>
      <c r="J1" s="145"/>
    </row>
    <row r="2" spans="1:11" ht="13.8">
      <c r="A2" s="99"/>
      <c r="B2" s="146" t="s">
        <v>215</v>
      </c>
      <c r="C2" s="146"/>
      <c r="D2" s="146"/>
      <c r="E2" s="146"/>
      <c r="F2" s="146"/>
      <c r="G2" s="146"/>
      <c r="H2" s="146"/>
      <c r="I2" s="146"/>
      <c r="J2" s="146"/>
      <c r="K2" s="73"/>
    </row>
    <row r="3" spans="1:11">
      <c r="B3" s="147"/>
      <c r="C3" s="147"/>
      <c r="I3" s="147"/>
      <c r="J3" s="147"/>
    </row>
    <row r="4" spans="1:11">
      <c r="A4" s="100" t="s">
        <v>41</v>
      </c>
      <c r="I4" s="29" t="s">
        <v>41</v>
      </c>
      <c r="J4" s="28"/>
      <c r="K4" s="2" t="s">
        <v>149</v>
      </c>
    </row>
    <row r="5" spans="1:11">
      <c r="A5" s="100" t="s">
        <v>42</v>
      </c>
      <c r="H5" s="29"/>
      <c r="I5" s="29" t="s">
        <v>42</v>
      </c>
      <c r="K5" s="2" t="s">
        <v>130</v>
      </c>
    </row>
    <row r="6" spans="1:11">
      <c r="A6" s="29" t="s">
        <v>153</v>
      </c>
      <c r="H6" s="29"/>
      <c r="I6" s="29" t="s">
        <v>153</v>
      </c>
      <c r="K6" s="2" t="s">
        <v>165</v>
      </c>
    </row>
    <row r="7" spans="1:11">
      <c r="A7" s="103" t="s">
        <v>43</v>
      </c>
      <c r="B7" s="2" t="s">
        <v>44</v>
      </c>
      <c r="H7" s="29"/>
      <c r="I7" s="29" t="s">
        <v>43</v>
      </c>
      <c r="K7" s="93" t="s">
        <v>43</v>
      </c>
    </row>
    <row r="8" spans="1:11">
      <c r="A8" s="3">
        <v>16000</v>
      </c>
      <c r="B8" s="35"/>
      <c r="C8" s="35" t="s">
        <v>9</v>
      </c>
      <c r="D8" s="35"/>
      <c r="E8" s="35"/>
      <c r="F8" s="35"/>
      <c r="G8" s="35"/>
      <c r="H8" s="35"/>
      <c r="I8" s="35">
        <f>Receipts!G5</f>
        <v>21000</v>
      </c>
      <c r="J8" s="3"/>
      <c r="K8" s="27">
        <v>21000</v>
      </c>
    </row>
    <row r="9" spans="1:11">
      <c r="A9" s="3">
        <v>900</v>
      </c>
      <c r="B9" s="35"/>
      <c r="C9" s="58" t="s">
        <v>139</v>
      </c>
      <c r="D9" s="35"/>
      <c r="E9" s="35"/>
      <c r="F9" s="35"/>
      <c r="G9" s="35"/>
      <c r="H9" s="35"/>
      <c r="I9" s="35">
        <f>Receipts!H5</f>
        <v>0</v>
      </c>
      <c r="J9" s="3"/>
      <c r="K9">
        <v>0</v>
      </c>
    </row>
    <row r="10" spans="1:11">
      <c r="A10" s="3">
        <v>0</v>
      </c>
      <c r="B10" s="35"/>
      <c r="C10" s="35" t="s">
        <v>45</v>
      </c>
      <c r="D10" s="35"/>
      <c r="E10" s="35"/>
      <c r="F10" s="35"/>
      <c r="G10" s="35"/>
      <c r="H10" s="35"/>
      <c r="I10" s="35">
        <f>Receipts!I5</f>
        <v>0</v>
      </c>
      <c r="J10" s="3"/>
      <c r="K10">
        <v>0</v>
      </c>
    </row>
    <row r="11" spans="1:11">
      <c r="A11" s="3">
        <v>0</v>
      </c>
      <c r="B11" s="35"/>
      <c r="C11" s="34" t="s">
        <v>20</v>
      </c>
      <c r="D11" s="35"/>
      <c r="E11" s="35"/>
      <c r="F11" s="35"/>
      <c r="G11" s="35"/>
      <c r="H11" s="35"/>
      <c r="I11" s="35">
        <f>Receipts!K5+Deposit!H5</f>
        <v>0</v>
      </c>
      <c r="J11" s="3"/>
      <c r="K11">
        <v>0</v>
      </c>
    </row>
    <row r="12" spans="1:11">
      <c r="A12" s="3">
        <v>214.91</v>
      </c>
      <c r="B12" s="35"/>
      <c r="C12" s="58" t="s">
        <v>136</v>
      </c>
      <c r="D12" s="35"/>
      <c r="E12" s="35"/>
      <c r="F12" s="35"/>
      <c r="G12" s="35"/>
      <c r="H12" s="35"/>
      <c r="I12" s="35">
        <f>Receipts!J5</f>
        <v>0</v>
      </c>
      <c r="J12" s="3"/>
      <c r="K12">
        <v>0</v>
      </c>
    </row>
    <row r="13" spans="1:11">
      <c r="A13" s="3">
        <v>3150.84</v>
      </c>
      <c r="B13" s="35"/>
      <c r="C13" s="35" t="s">
        <v>46</v>
      </c>
      <c r="D13" s="35"/>
      <c r="E13" s="35"/>
      <c r="F13" s="35"/>
      <c r="G13" s="35"/>
      <c r="H13" s="35"/>
      <c r="I13" s="35">
        <f>Receipts!L5</f>
        <v>0</v>
      </c>
      <c r="J13" s="3"/>
      <c r="K13" s="27">
        <v>1000</v>
      </c>
    </row>
    <row r="14" spans="1:11">
      <c r="A14" s="3">
        <v>176.45</v>
      </c>
      <c r="B14" s="35"/>
      <c r="C14" s="35" t="s">
        <v>14</v>
      </c>
      <c r="D14" s="35"/>
      <c r="E14" s="35"/>
      <c r="F14" s="35"/>
      <c r="G14" s="35"/>
      <c r="H14" s="35"/>
      <c r="I14" s="35">
        <f>Receipts!M5</f>
        <v>0</v>
      </c>
      <c r="J14" s="3"/>
      <c r="K14">
        <v>0</v>
      </c>
    </row>
    <row r="15" spans="1:11">
      <c r="A15" s="101">
        <v>20442.2</v>
      </c>
      <c r="B15" s="35"/>
      <c r="C15" s="25" t="s">
        <v>47</v>
      </c>
      <c r="D15" s="35"/>
      <c r="E15" s="35"/>
      <c r="F15" s="35"/>
      <c r="G15" s="35"/>
      <c r="H15" s="35"/>
      <c r="I15" s="18">
        <f>SUM(I8:I14)</f>
        <v>21000</v>
      </c>
      <c r="J15" s="9"/>
      <c r="K15" s="104">
        <f>SUM(K8:K14)</f>
        <v>22000</v>
      </c>
    </row>
    <row r="16" spans="1:11">
      <c r="B16" s="35"/>
      <c r="C16" s="25"/>
      <c r="D16" s="35"/>
      <c r="E16" s="35"/>
      <c r="F16" s="35"/>
      <c r="G16" s="35"/>
      <c r="H16" s="35"/>
      <c r="I16" s="25"/>
      <c r="J16" s="9"/>
    </row>
    <row r="17" spans="1:11">
      <c r="B17" s="25" t="s">
        <v>48</v>
      </c>
      <c r="C17" s="35"/>
      <c r="D17" s="35"/>
      <c r="E17" s="35"/>
      <c r="F17" s="35"/>
      <c r="G17" s="35"/>
      <c r="H17" s="35"/>
      <c r="I17" s="35"/>
      <c r="J17" s="3"/>
    </row>
    <row r="18" spans="1:11">
      <c r="B18" s="35"/>
      <c r="C18" s="25" t="s">
        <v>22</v>
      </c>
      <c r="D18" s="35"/>
      <c r="E18" s="35"/>
      <c r="F18" s="35"/>
      <c r="G18" s="35"/>
      <c r="H18" s="35"/>
      <c r="I18" s="35"/>
      <c r="J18" s="3"/>
    </row>
    <row r="19" spans="1:11">
      <c r="A19" s="3">
        <v>3000</v>
      </c>
      <c r="B19" s="35"/>
      <c r="C19" s="35"/>
      <c r="D19" s="35" t="s">
        <v>26</v>
      </c>
      <c r="E19" s="35"/>
      <c r="F19" s="35"/>
      <c r="G19" s="35"/>
      <c r="I19" s="35">
        <f>Payments!I6</f>
        <v>750</v>
      </c>
      <c r="J19" s="3"/>
      <c r="K19" s="27">
        <v>3000</v>
      </c>
    </row>
    <row r="20" spans="1:11">
      <c r="A20" s="3">
        <v>0</v>
      </c>
      <c r="B20" s="35"/>
      <c r="C20" s="35"/>
      <c r="D20" s="35" t="s">
        <v>133</v>
      </c>
      <c r="E20" s="35"/>
      <c r="F20" s="35"/>
      <c r="G20" s="35"/>
      <c r="I20" s="35">
        <f>Payments!J6</f>
        <v>0</v>
      </c>
      <c r="J20" s="3"/>
      <c r="K20">
        <v>200</v>
      </c>
    </row>
    <row r="21" spans="1:11">
      <c r="A21" s="3">
        <v>0</v>
      </c>
      <c r="B21" s="35"/>
      <c r="C21" s="35"/>
      <c r="D21" s="34" t="s">
        <v>14</v>
      </c>
      <c r="E21" s="35"/>
      <c r="F21" s="35"/>
      <c r="G21" s="35"/>
      <c r="I21" s="36">
        <f>Payments!K6</f>
        <v>0</v>
      </c>
    </row>
    <row r="22" spans="1:11">
      <c r="A22" s="101">
        <v>3000</v>
      </c>
      <c r="B22" s="35"/>
      <c r="C22" s="35"/>
      <c r="D22" s="35"/>
      <c r="E22" s="35"/>
      <c r="F22" s="35"/>
      <c r="G22" s="35"/>
      <c r="H22" s="35"/>
      <c r="I22" s="18">
        <f>SUM(I19:I21)</f>
        <v>750</v>
      </c>
      <c r="J22" s="3"/>
      <c r="K22" s="104">
        <v>3200</v>
      </c>
    </row>
    <row r="23" spans="1:11">
      <c r="B23" s="35"/>
      <c r="C23" s="25"/>
      <c r="D23" s="35"/>
      <c r="E23" s="35"/>
      <c r="F23" s="35"/>
      <c r="G23" s="35"/>
      <c r="H23" s="35"/>
      <c r="I23" s="35"/>
      <c r="J23" s="3"/>
    </row>
    <row r="24" spans="1:11">
      <c r="A24" s="3">
        <v>0</v>
      </c>
      <c r="B24" s="35"/>
      <c r="C24" s="25" t="s">
        <v>127</v>
      </c>
      <c r="D24" s="35"/>
      <c r="E24" s="35"/>
      <c r="F24" s="35"/>
      <c r="G24" s="35"/>
      <c r="H24" s="35"/>
      <c r="I24" s="35">
        <f>+Payments!L6</f>
        <v>0</v>
      </c>
      <c r="J24" s="3"/>
    </row>
    <row r="25" spans="1:11">
      <c r="A25" s="3">
        <v>1248.9399999999998</v>
      </c>
      <c r="B25" s="35"/>
      <c r="C25" s="35"/>
      <c r="D25" s="58" t="s">
        <v>125</v>
      </c>
      <c r="E25" s="35"/>
      <c r="F25" s="35"/>
      <c r="G25" s="35"/>
      <c r="I25" s="35">
        <f>+Payments!M6</f>
        <v>199.63</v>
      </c>
      <c r="J25" s="3"/>
      <c r="K25">
        <v>1000</v>
      </c>
    </row>
    <row r="26" spans="1:11">
      <c r="A26" s="3">
        <v>700.35</v>
      </c>
      <c r="B26" s="35"/>
      <c r="C26" s="35"/>
      <c r="D26" s="58" t="s">
        <v>145</v>
      </c>
      <c r="E26" s="35"/>
      <c r="F26" s="35"/>
      <c r="G26" s="35"/>
      <c r="I26" s="35">
        <f>+Payments!N6</f>
        <v>253.87</v>
      </c>
      <c r="J26" s="3"/>
      <c r="K26">
        <v>200</v>
      </c>
    </row>
    <row r="27" spans="1:11">
      <c r="A27" s="3">
        <v>660</v>
      </c>
      <c r="B27" s="35"/>
      <c r="C27" s="35"/>
      <c r="D27" s="58" t="s">
        <v>142</v>
      </c>
      <c r="E27" s="35"/>
      <c r="F27" s="35"/>
      <c r="G27" s="35"/>
      <c r="I27" s="35">
        <f>+Payments!O6</f>
        <v>204.04</v>
      </c>
      <c r="J27" s="3"/>
      <c r="K27">
        <v>400</v>
      </c>
    </row>
    <row r="28" spans="1:11">
      <c r="A28" s="3">
        <v>1266.96</v>
      </c>
      <c r="B28" s="35"/>
      <c r="C28" s="35"/>
      <c r="D28" s="34" t="s">
        <v>27</v>
      </c>
      <c r="E28" s="35"/>
      <c r="F28" s="35"/>
      <c r="G28" s="35"/>
      <c r="I28" s="35">
        <f>+Payments!P6</f>
        <v>633.48</v>
      </c>
      <c r="J28" s="3"/>
      <c r="K28" s="27">
        <v>1266.96</v>
      </c>
    </row>
    <row r="29" spans="1:11">
      <c r="A29" s="101">
        <v>3876.25</v>
      </c>
      <c r="B29" s="35"/>
      <c r="C29" s="35"/>
      <c r="D29" s="35"/>
      <c r="E29" s="35"/>
      <c r="F29" s="35"/>
      <c r="G29" s="35"/>
      <c r="H29" s="35"/>
      <c r="I29" s="18">
        <f>SUM(I24:I28)</f>
        <v>1291.02</v>
      </c>
      <c r="J29" s="3"/>
      <c r="K29" s="104">
        <f>SUM(K24:K28)</f>
        <v>2866.96</v>
      </c>
    </row>
    <row r="30" spans="1:11">
      <c r="B30" s="35"/>
      <c r="C30" s="25" t="s">
        <v>49</v>
      </c>
      <c r="D30" s="35"/>
      <c r="F30" s="41" t="s">
        <v>50</v>
      </c>
      <c r="G30" s="35"/>
      <c r="H30" s="35"/>
      <c r="I30" s="35"/>
      <c r="J30" s="3"/>
    </row>
    <row r="31" spans="1:11">
      <c r="B31" s="35"/>
      <c r="C31" s="35"/>
      <c r="E31" s="42" t="s">
        <v>51</v>
      </c>
      <c r="F31" s="44" t="s">
        <v>161</v>
      </c>
      <c r="G31" s="35"/>
      <c r="I31" s="34"/>
      <c r="J31" s="3"/>
    </row>
    <row r="32" spans="1:11">
      <c r="A32" s="3">
        <v>74.489999999999995</v>
      </c>
      <c r="B32" s="35"/>
      <c r="C32" s="35"/>
      <c r="D32" s="34" t="s">
        <v>52</v>
      </c>
      <c r="E32" s="35"/>
      <c r="F32" s="38"/>
      <c r="G32" s="35"/>
      <c r="I32" s="58">
        <f>+Payments!Q6</f>
        <v>0</v>
      </c>
      <c r="J32" s="4"/>
      <c r="K32">
        <v>50</v>
      </c>
    </row>
    <row r="33" spans="1:11">
      <c r="A33" s="3">
        <v>220.5</v>
      </c>
      <c r="B33" s="35"/>
      <c r="C33" s="35"/>
      <c r="D33" s="35" t="s">
        <v>146</v>
      </c>
      <c r="E33" s="35"/>
      <c r="F33" s="35"/>
      <c r="G33" s="35"/>
      <c r="I33" s="58">
        <f>+Payments!R6</f>
        <v>1000</v>
      </c>
      <c r="J33" s="4"/>
      <c r="K33">
        <v>1000</v>
      </c>
    </row>
    <row r="34" spans="1:11">
      <c r="A34" s="101">
        <v>294.99</v>
      </c>
      <c r="B34" s="35"/>
      <c r="C34" s="35"/>
      <c r="D34" s="35"/>
      <c r="E34" s="35"/>
      <c r="F34" s="35"/>
      <c r="G34" s="35"/>
      <c r="H34" s="35"/>
      <c r="I34" s="18">
        <f>SUM(I32:I33)</f>
        <v>1000</v>
      </c>
      <c r="J34" s="16"/>
      <c r="K34" s="131">
        <f>SUM(K31:K33)</f>
        <v>1050</v>
      </c>
    </row>
    <row r="35" spans="1:11">
      <c r="B35" s="35"/>
      <c r="C35" s="35"/>
      <c r="D35" s="35"/>
      <c r="E35" s="35"/>
      <c r="F35" s="35"/>
      <c r="G35" s="35"/>
      <c r="H35" s="35"/>
      <c r="I35" s="34"/>
      <c r="J35" s="16"/>
    </row>
    <row r="36" spans="1:11">
      <c r="B36" s="35"/>
      <c r="C36" s="25" t="s">
        <v>24</v>
      </c>
      <c r="D36" s="25"/>
      <c r="E36" s="35"/>
      <c r="F36" s="35"/>
      <c r="G36" s="35"/>
      <c r="H36" s="35"/>
      <c r="I36" s="35"/>
      <c r="J36" s="3"/>
    </row>
    <row r="37" spans="1:11">
      <c r="A37" s="3">
        <v>4806.9800000000005</v>
      </c>
      <c r="B37" s="35"/>
      <c r="C37" s="35"/>
      <c r="D37" s="35" t="s">
        <v>29</v>
      </c>
      <c r="E37" s="35"/>
      <c r="F37" s="35"/>
      <c r="G37" s="35"/>
      <c r="I37" s="35">
        <f>+Payments!S6</f>
        <v>1117.08</v>
      </c>
      <c r="J37" s="3"/>
      <c r="K37" s="27">
        <v>4905</v>
      </c>
    </row>
    <row r="38" spans="1:11">
      <c r="A38" s="3">
        <v>312</v>
      </c>
      <c r="B38" s="35"/>
      <c r="C38" s="35"/>
      <c r="D38" s="35" t="s">
        <v>30</v>
      </c>
      <c r="E38" s="35"/>
      <c r="F38" s="35"/>
      <c r="G38" s="35"/>
      <c r="I38" s="35">
        <f>Payments!T6</f>
        <v>78</v>
      </c>
      <c r="J38" s="3"/>
      <c r="K38">
        <v>300</v>
      </c>
    </row>
    <row r="39" spans="1:11">
      <c r="A39" s="3">
        <v>0</v>
      </c>
      <c r="B39" s="35"/>
      <c r="C39" s="35"/>
      <c r="D39" s="34" t="s">
        <v>53</v>
      </c>
      <c r="E39" s="35"/>
      <c r="F39" s="35"/>
      <c r="G39" s="35"/>
      <c r="I39" s="35">
        <f>+Payments!V6</f>
        <v>0</v>
      </c>
      <c r="J39" s="3"/>
      <c r="K39">
        <v>200</v>
      </c>
    </row>
    <row r="40" spans="1:11">
      <c r="A40" s="3">
        <v>425.1</v>
      </c>
      <c r="B40" s="35"/>
      <c r="C40" s="35"/>
      <c r="D40" s="58" t="s">
        <v>87</v>
      </c>
      <c r="E40" s="35"/>
      <c r="F40" s="35"/>
      <c r="G40" s="35"/>
      <c r="I40" s="35">
        <f>Payments!U6</f>
        <v>65</v>
      </c>
      <c r="J40" s="3"/>
      <c r="K40">
        <v>300</v>
      </c>
    </row>
    <row r="41" spans="1:11">
      <c r="A41" s="3">
        <v>1588.3200000000002</v>
      </c>
      <c r="B41" s="35"/>
      <c r="C41" s="35"/>
      <c r="D41" s="35" t="s">
        <v>11</v>
      </c>
      <c r="E41" s="35"/>
      <c r="F41" s="35"/>
      <c r="G41" s="35"/>
      <c r="I41" s="35">
        <f>+Payments!X6</f>
        <v>1603.1399999999999</v>
      </c>
      <c r="J41" s="3"/>
      <c r="K41" s="27">
        <v>1500</v>
      </c>
    </row>
    <row r="42" spans="1:11">
      <c r="A42" s="3">
        <v>40.92</v>
      </c>
      <c r="B42" s="35"/>
      <c r="C42" s="35"/>
      <c r="D42" s="35" t="s">
        <v>54</v>
      </c>
      <c r="E42" s="35"/>
      <c r="F42" s="35"/>
      <c r="G42" s="35"/>
      <c r="I42" s="35">
        <f>+Payments!Y6</f>
        <v>44.46</v>
      </c>
      <c r="J42" s="3"/>
      <c r="K42">
        <v>200</v>
      </c>
    </row>
    <row r="43" spans="1:11">
      <c r="A43" s="3">
        <v>101.75</v>
      </c>
      <c r="B43" s="35"/>
      <c r="C43" s="35"/>
      <c r="D43" s="35" t="s">
        <v>55</v>
      </c>
      <c r="E43" s="35"/>
      <c r="F43" s="35"/>
      <c r="G43" s="35"/>
      <c r="I43" s="35">
        <f>+Payments!Z6</f>
        <v>18.5</v>
      </c>
      <c r="J43" s="3"/>
      <c r="K43">
        <v>100</v>
      </c>
    </row>
    <row r="44" spans="1:11">
      <c r="A44" s="3">
        <v>0</v>
      </c>
      <c r="B44" s="35"/>
      <c r="C44" s="35"/>
      <c r="D44" s="35" t="s">
        <v>33</v>
      </c>
      <c r="E44" s="35"/>
      <c r="F44" s="35"/>
      <c r="G44" s="35"/>
      <c r="I44" s="35">
        <f>+Payments!AA6</f>
        <v>0</v>
      </c>
      <c r="J44" s="3"/>
      <c r="K44">
        <v>200</v>
      </c>
    </row>
    <row r="45" spans="1:11">
      <c r="A45" s="3">
        <v>237.99</v>
      </c>
      <c r="B45" s="35"/>
      <c r="C45" s="35"/>
      <c r="D45" s="34" t="s">
        <v>56</v>
      </c>
      <c r="E45" s="34"/>
      <c r="F45" s="34"/>
      <c r="G45" s="35"/>
      <c r="I45" s="34">
        <f>+Payments!AB6</f>
        <v>200</v>
      </c>
      <c r="J45" s="3"/>
      <c r="K45">
        <v>200</v>
      </c>
    </row>
    <row r="46" spans="1:11">
      <c r="A46" s="3">
        <v>1750.8</v>
      </c>
      <c r="B46" s="35"/>
      <c r="C46" s="35"/>
      <c r="D46" s="35" t="s">
        <v>151</v>
      </c>
      <c r="E46" s="35"/>
      <c r="F46" s="35"/>
      <c r="G46" s="35"/>
      <c r="I46" s="34">
        <f>+Payments!AC6</f>
        <v>0</v>
      </c>
      <c r="J46" s="3"/>
      <c r="K46">
        <v>200</v>
      </c>
    </row>
    <row r="47" spans="1:11">
      <c r="A47" s="3">
        <v>1200.4000000000001</v>
      </c>
      <c r="B47" s="35"/>
      <c r="C47" s="35"/>
      <c r="D47" s="35" t="s">
        <v>57</v>
      </c>
      <c r="E47" s="35"/>
      <c r="F47" s="35"/>
      <c r="G47" s="35"/>
      <c r="I47" s="34">
        <f>+Payments!AD6</f>
        <v>279</v>
      </c>
      <c r="J47" s="3"/>
      <c r="K47">
        <v>850</v>
      </c>
    </row>
    <row r="48" spans="1:11">
      <c r="A48" s="3">
        <v>81</v>
      </c>
      <c r="B48" s="35"/>
      <c r="C48" s="35"/>
      <c r="D48" s="35" t="s">
        <v>36</v>
      </c>
      <c r="E48" s="35"/>
      <c r="F48" s="35"/>
      <c r="G48" s="35"/>
      <c r="I48" s="34">
        <f>Payments!AE6</f>
        <v>0</v>
      </c>
      <c r="J48" s="3"/>
      <c r="K48">
        <v>300</v>
      </c>
    </row>
    <row r="49" spans="1:11">
      <c r="A49" s="3">
        <v>350</v>
      </c>
      <c r="B49" s="35"/>
      <c r="C49" s="35"/>
      <c r="D49" s="35" t="s">
        <v>37</v>
      </c>
      <c r="E49" s="35"/>
      <c r="F49" s="35"/>
      <c r="G49" s="35"/>
      <c r="I49" s="34">
        <f>Payments!AF6</f>
        <v>0</v>
      </c>
      <c r="J49" s="3"/>
      <c r="K49">
        <v>300</v>
      </c>
    </row>
    <row r="50" spans="1:11">
      <c r="A50" s="3">
        <v>259</v>
      </c>
      <c r="B50" s="35"/>
      <c r="C50" s="35"/>
      <c r="D50" s="35" t="s">
        <v>38</v>
      </c>
      <c r="E50" s="35"/>
      <c r="F50" s="35"/>
      <c r="G50" s="35"/>
      <c r="I50" s="34">
        <f>Payments!AG6</f>
        <v>29.099999999999998</v>
      </c>
      <c r="J50" s="3"/>
      <c r="K50">
        <v>5500</v>
      </c>
    </row>
    <row r="51" spans="1:11">
      <c r="A51" s="3">
        <v>651.1</v>
      </c>
      <c r="B51" s="35"/>
      <c r="C51" s="35"/>
      <c r="D51" s="34" t="s">
        <v>39</v>
      </c>
      <c r="E51" s="35"/>
      <c r="F51" s="35"/>
      <c r="G51" s="35"/>
      <c r="I51" s="34">
        <f>Payments!AH6</f>
        <v>618.11</v>
      </c>
      <c r="J51" s="3"/>
      <c r="K51">
        <v>750</v>
      </c>
    </row>
    <row r="52" spans="1:11">
      <c r="A52" s="3">
        <v>0</v>
      </c>
      <c r="B52" s="35"/>
      <c r="C52" s="35"/>
      <c r="D52" s="58" t="s">
        <v>128</v>
      </c>
      <c r="E52" s="35"/>
      <c r="F52" s="35"/>
      <c r="G52" s="35"/>
      <c r="I52" s="34">
        <f>Payments!AI6</f>
        <v>0</v>
      </c>
      <c r="J52" s="3"/>
      <c r="K52">
        <v>100</v>
      </c>
    </row>
    <row r="53" spans="1:11">
      <c r="A53" s="3">
        <v>924.91</v>
      </c>
      <c r="B53" s="35"/>
      <c r="C53" s="35"/>
      <c r="D53" s="58" t="s">
        <v>126</v>
      </c>
      <c r="E53" s="35"/>
      <c r="F53" s="35"/>
      <c r="G53" s="35"/>
      <c r="I53" s="34">
        <f>Payments!AJ6</f>
        <v>0</v>
      </c>
      <c r="J53" s="3"/>
      <c r="K53">
        <v>100</v>
      </c>
    </row>
    <row r="54" spans="1:11">
      <c r="A54" s="3">
        <v>0</v>
      </c>
      <c r="B54" s="35"/>
      <c r="C54" s="35"/>
      <c r="D54" s="35" t="s">
        <v>58</v>
      </c>
      <c r="E54" s="35"/>
      <c r="F54" s="35"/>
      <c r="G54" s="35"/>
      <c r="I54" s="37">
        <f>+Payments!AK6</f>
        <v>0</v>
      </c>
      <c r="J54" s="3"/>
      <c r="K54">
        <v>100</v>
      </c>
    </row>
    <row r="55" spans="1:11">
      <c r="A55" s="101">
        <v>12730.27</v>
      </c>
      <c r="B55" s="35"/>
      <c r="C55" s="35"/>
      <c r="D55" s="35"/>
      <c r="E55" s="35"/>
      <c r="F55" s="35"/>
      <c r="G55" s="35"/>
      <c r="H55" s="34"/>
      <c r="I55" s="18">
        <f>SUM(I37:I54)</f>
        <v>4052.39</v>
      </c>
      <c r="J55" s="3"/>
      <c r="K55" s="104">
        <f>SUM(K37:L54)</f>
        <v>16105</v>
      </c>
    </row>
    <row r="56" spans="1:11">
      <c r="B56" s="35"/>
      <c r="C56" s="35"/>
      <c r="D56" s="35"/>
      <c r="E56" s="35"/>
      <c r="F56" s="35"/>
      <c r="G56" s="35"/>
      <c r="H56" s="34"/>
      <c r="I56" s="35"/>
      <c r="J56" s="3"/>
    </row>
    <row r="57" spans="1:11">
      <c r="A57" s="3">
        <v>1414.65</v>
      </c>
      <c r="B57" s="35"/>
      <c r="C57" s="35"/>
      <c r="D57" s="25" t="s">
        <v>13</v>
      </c>
      <c r="E57" s="35"/>
      <c r="F57" s="35"/>
      <c r="G57" s="35"/>
      <c r="H57" s="35"/>
      <c r="I57" s="35">
        <f>+Payments!H6</f>
        <v>267.84999999999997</v>
      </c>
      <c r="J57" s="3"/>
      <c r="K57">
        <v>1000</v>
      </c>
    </row>
    <row r="58" spans="1:11">
      <c r="B58" s="35"/>
      <c r="C58" s="35"/>
      <c r="D58" s="35"/>
      <c r="E58" s="35"/>
      <c r="F58" s="35"/>
      <c r="G58" s="35"/>
      <c r="H58" s="35"/>
      <c r="I58" s="35"/>
      <c r="J58" s="3"/>
    </row>
    <row r="59" spans="1:11">
      <c r="A59" s="101">
        <v>21316.16</v>
      </c>
      <c r="B59" s="35"/>
      <c r="C59" s="25" t="s">
        <v>59</v>
      </c>
      <c r="D59" s="35"/>
      <c r="E59" s="35"/>
      <c r="F59" s="35"/>
      <c r="G59" s="35"/>
      <c r="H59" s="35"/>
      <c r="I59" s="18">
        <f>SUM(I57,I22,I29,I34,I55)</f>
        <v>7361.26</v>
      </c>
      <c r="J59" s="9"/>
      <c r="K59" s="104">
        <f>SUM(K22,K29,K34,K55,K57)</f>
        <v>24221.96</v>
      </c>
    </row>
    <row r="60" spans="1:11">
      <c r="B60" s="35"/>
      <c r="C60" s="35"/>
      <c r="D60" s="35"/>
      <c r="E60" s="35"/>
      <c r="F60" s="35"/>
      <c r="G60" s="35"/>
      <c r="H60" s="35"/>
      <c r="I60" s="35"/>
      <c r="J60" s="3"/>
    </row>
    <row r="61" spans="1:11">
      <c r="A61" s="101">
        <v>-873.95999999999913</v>
      </c>
      <c r="B61" s="25" t="s">
        <v>60</v>
      </c>
      <c r="C61" s="35"/>
      <c r="D61" s="35"/>
      <c r="E61" s="35"/>
      <c r="F61" s="35"/>
      <c r="G61" s="35"/>
      <c r="H61" s="35"/>
      <c r="I61" s="18">
        <f>I15-I59</f>
        <v>13638.74</v>
      </c>
      <c r="J61" s="25"/>
      <c r="K61" s="18">
        <f>K15-K59</f>
        <v>-2221.9599999999991</v>
      </c>
    </row>
    <row r="62" spans="1:11">
      <c r="B62" s="35"/>
      <c r="C62" s="35"/>
      <c r="D62" s="35"/>
      <c r="E62" s="35"/>
      <c r="F62" s="35"/>
      <c r="G62" s="35"/>
      <c r="H62" s="35"/>
      <c r="I62" s="35"/>
      <c r="J62" s="3"/>
    </row>
    <row r="63" spans="1:11">
      <c r="A63" s="103" t="s">
        <v>61</v>
      </c>
      <c r="B63" s="35"/>
      <c r="C63" s="35"/>
      <c r="D63" s="25" t="s">
        <v>62</v>
      </c>
      <c r="E63" s="35"/>
      <c r="F63" s="35"/>
      <c r="G63" s="43"/>
      <c r="H63" s="43"/>
      <c r="I63" s="102" t="s">
        <v>61</v>
      </c>
      <c r="J63" s="3"/>
      <c r="K63" s="2" t="s">
        <v>61</v>
      </c>
    </row>
    <row r="64" spans="1:11">
      <c r="A64" s="3">
        <v>5596.22</v>
      </c>
      <c r="B64" s="35"/>
      <c r="C64" s="35"/>
      <c r="D64" s="35" t="s">
        <v>63</v>
      </c>
      <c r="E64" s="35"/>
      <c r="F64" s="35"/>
      <c r="G64" s="35"/>
      <c r="H64" s="35"/>
      <c r="I64" s="34">
        <v>4722.26</v>
      </c>
      <c r="J64" s="3"/>
      <c r="K64" s="27">
        <v>4722.26</v>
      </c>
    </row>
    <row r="65" spans="1:11">
      <c r="A65" s="3">
        <v>-873.95999999999913</v>
      </c>
      <c r="B65" s="35"/>
      <c r="C65" s="35"/>
      <c r="D65" s="35" t="s">
        <v>60</v>
      </c>
      <c r="E65" s="35"/>
      <c r="F65" s="35"/>
      <c r="G65" s="35"/>
      <c r="H65" s="35"/>
      <c r="I65" s="35">
        <f>I61</f>
        <v>13638.74</v>
      </c>
      <c r="J65" s="3"/>
      <c r="K65" s="27">
        <f>-321.96+SUM(K61)</f>
        <v>-2543.9199999999992</v>
      </c>
    </row>
    <row r="66" spans="1:11">
      <c r="A66" s="101">
        <v>4722.2600000000011</v>
      </c>
      <c r="B66" s="35"/>
      <c r="C66" s="35"/>
      <c r="D66" s="35" t="s">
        <v>64</v>
      </c>
      <c r="E66" s="35"/>
      <c r="F66" s="35"/>
      <c r="G66" s="35"/>
      <c r="H66" s="35"/>
      <c r="I66" s="18">
        <f>I64+I65</f>
        <v>18361</v>
      </c>
      <c r="J66" s="3"/>
      <c r="K66" s="18">
        <f>K64+K65</f>
        <v>2178.3400000000011</v>
      </c>
    </row>
    <row r="67" spans="1:11">
      <c r="B67" s="35"/>
      <c r="C67" s="35"/>
      <c r="D67" s="35"/>
      <c r="E67" s="35"/>
      <c r="F67" s="35"/>
      <c r="G67" s="35" t="s">
        <v>65</v>
      </c>
      <c r="H67" s="35"/>
      <c r="I67" s="35"/>
      <c r="J67" s="3"/>
    </row>
    <row r="68" spans="1:11">
      <c r="D68" s="27"/>
      <c r="H68" s="3"/>
    </row>
    <row r="69" spans="1:11">
      <c r="H69" s="3"/>
      <c r="I69" s="3"/>
      <c r="J69" s="3"/>
    </row>
    <row r="70" spans="1:11">
      <c r="H70" s="3"/>
      <c r="I70" s="20"/>
      <c r="J70" s="3"/>
    </row>
    <row r="71" spans="1:11">
      <c r="G71" s="27"/>
      <c r="H71" s="3"/>
      <c r="I71" s="3"/>
      <c r="J71" s="3"/>
    </row>
    <row r="72" spans="1:11">
      <c r="H72" s="3"/>
      <c r="I72" s="3"/>
      <c r="J72" s="3"/>
    </row>
    <row r="73" spans="1:11">
      <c r="H73" s="3"/>
      <c r="I73" s="3"/>
      <c r="J73" s="3"/>
    </row>
    <row r="74" spans="1:11">
      <c r="H74" s="3"/>
      <c r="I74" s="3"/>
      <c r="J74" s="3"/>
    </row>
    <row r="75" spans="1:11">
      <c r="H75" s="3"/>
      <c r="I75" s="3"/>
      <c r="J75" s="3"/>
    </row>
    <row r="76" spans="1:11">
      <c r="H76" s="3"/>
      <c r="I76" s="3"/>
      <c r="J76" s="3"/>
    </row>
    <row r="77" spans="1:11">
      <c r="H77" s="3"/>
      <c r="I77" s="3"/>
      <c r="J77" s="3"/>
    </row>
    <row r="78" spans="1:11">
      <c r="H78" s="3"/>
      <c r="I78" s="3"/>
      <c r="J78" s="3"/>
    </row>
    <row r="79" spans="1:11">
      <c r="H79" s="3"/>
      <c r="I79" s="3"/>
      <c r="J79" s="3"/>
    </row>
    <row r="80" spans="1:11">
      <c r="H80" s="3"/>
      <c r="I80" s="3"/>
      <c r="J80" s="3"/>
    </row>
    <row r="81" spans="8:10">
      <c r="H81" s="3"/>
      <c r="I81" s="3"/>
      <c r="J81" s="3"/>
    </row>
    <row r="82" spans="8:10">
      <c r="H82" s="3"/>
      <c r="I82" s="3"/>
      <c r="J82" s="3"/>
    </row>
    <row r="83" spans="8:10">
      <c r="H83" s="3"/>
      <c r="I83" s="3"/>
      <c r="J83" s="3"/>
    </row>
    <row r="84" spans="8:10">
      <c r="H84" s="3"/>
      <c r="I84" s="3"/>
      <c r="J84" s="3"/>
    </row>
    <row r="85" spans="8:10">
      <c r="H85" s="3"/>
      <c r="I85" s="3"/>
      <c r="J85" s="3"/>
    </row>
    <row r="86" spans="8:10">
      <c r="H86" s="3"/>
      <c r="I86" s="3"/>
      <c r="J86" s="3"/>
    </row>
    <row r="87" spans="8:10">
      <c r="H87" s="3"/>
      <c r="I87" s="3"/>
      <c r="J87" s="3"/>
    </row>
    <row r="88" spans="8:10">
      <c r="H88" s="3"/>
      <c r="I88" s="3"/>
      <c r="J88" s="3"/>
    </row>
    <row r="89" spans="8:10">
      <c r="H89" s="3"/>
      <c r="I89" s="3"/>
      <c r="J89" s="3"/>
    </row>
    <row r="90" spans="8:10">
      <c r="H90" s="3"/>
      <c r="I90" s="3"/>
      <c r="J90" s="3"/>
    </row>
    <row r="91" spans="8:10">
      <c r="H91" s="3"/>
      <c r="I91" s="3"/>
      <c r="J91" s="3"/>
    </row>
    <row r="92" spans="8:10">
      <c r="H92" s="3"/>
      <c r="I92" s="3"/>
      <c r="J92" s="3"/>
    </row>
    <row r="93" spans="8:10">
      <c r="H93" s="3"/>
      <c r="I93" s="3"/>
      <c r="J93" s="3"/>
    </row>
    <row r="94" spans="8:10">
      <c r="H94" s="3"/>
      <c r="I94" s="3"/>
      <c r="J94" s="3"/>
    </row>
    <row r="95" spans="8:10">
      <c r="H95" s="3"/>
      <c r="I95" s="3"/>
      <c r="J95" s="3"/>
    </row>
    <row r="96" spans="8:10">
      <c r="H96" s="3"/>
      <c r="I96" s="3"/>
      <c r="J96" s="3"/>
    </row>
    <row r="97" spans="8:10">
      <c r="H97" s="3"/>
      <c r="I97" s="3"/>
      <c r="J97" s="3"/>
    </row>
    <row r="98" spans="8:10">
      <c r="H98" s="3"/>
      <c r="I98" s="3"/>
      <c r="J98" s="3"/>
    </row>
    <row r="99" spans="8:10">
      <c r="H99" s="3"/>
      <c r="I99" s="3"/>
      <c r="J99" s="3"/>
    </row>
    <row r="100" spans="8:10">
      <c r="H100" s="3"/>
      <c r="I100" s="3"/>
      <c r="J100" s="3"/>
    </row>
    <row r="101" spans="8:10">
      <c r="H101" s="3"/>
      <c r="I101" s="3"/>
      <c r="J101" s="3"/>
    </row>
    <row r="102" spans="8:10">
      <c r="H102" s="3"/>
      <c r="I102" s="3"/>
      <c r="J102" s="3"/>
    </row>
    <row r="103" spans="8:10">
      <c r="H103" s="3"/>
      <c r="I103" s="3"/>
      <c r="J103" s="3"/>
    </row>
    <row r="104" spans="8:10">
      <c r="H104" s="3"/>
      <c r="I104" s="3"/>
      <c r="J104" s="3"/>
    </row>
    <row r="105" spans="8:10">
      <c r="H105" s="3"/>
      <c r="I105" s="3"/>
      <c r="J105" s="3"/>
    </row>
    <row r="106" spans="8:10">
      <c r="H106" s="3"/>
      <c r="I106" s="3"/>
      <c r="J106" s="3"/>
    </row>
    <row r="107" spans="8:10">
      <c r="H107" s="3"/>
      <c r="I107" s="3"/>
      <c r="J107" s="3"/>
    </row>
    <row r="108" spans="8:10">
      <c r="H108" s="3"/>
      <c r="I108" s="3"/>
      <c r="J108" s="3"/>
    </row>
    <row r="109" spans="8:10">
      <c r="H109" s="3"/>
      <c r="I109" s="3"/>
      <c r="J109" s="3"/>
    </row>
    <row r="110" spans="8:10">
      <c r="H110" s="3"/>
      <c r="I110" s="3"/>
      <c r="J110" s="3"/>
    </row>
    <row r="111" spans="8:10">
      <c r="H111" s="3"/>
      <c r="I111" s="3"/>
      <c r="J111" s="3"/>
    </row>
    <row r="112" spans="8:10">
      <c r="H112" s="3"/>
      <c r="I112" s="3"/>
      <c r="J112" s="3"/>
    </row>
    <row r="113" spans="8:10">
      <c r="H113" s="3"/>
      <c r="I113" s="3"/>
      <c r="J113" s="3"/>
    </row>
    <row r="114" spans="8:10">
      <c r="H114" s="3"/>
      <c r="I114" s="3"/>
      <c r="J114" s="3"/>
    </row>
    <row r="115" spans="8:10">
      <c r="H115" s="3"/>
      <c r="I115" s="3"/>
      <c r="J115" s="3"/>
    </row>
    <row r="116" spans="8:10">
      <c r="H116" s="3"/>
      <c r="I116" s="3"/>
      <c r="J116" s="3"/>
    </row>
    <row r="117" spans="8:10">
      <c r="H117" s="3"/>
      <c r="I117" s="3"/>
      <c r="J117" s="3"/>
    </row>
    <row r="118" spans="8:10">
      <c r="H118" s="3"/>
      <c r="I118" s="3"/>
      <c r="J118" s="3"/>
    </row>
    <row r="119" spans="8:10">
      <c r="H119" s="3"/>
      <c r="I119" s="3"/>
      <c r="J119" s="3"/>
    </row>
    <row r="120" spans="8:10">
      <c r="H120" s="3"/>
      <c r="I120" s="3"/>
      <c r="J120" s="3"/>
    </row>
    <row r="121" spans="8:10">
      <c r="H121" s="3"/>
      <c r="I121" s="3"/>
      <c r="J121" s="3"/>
    </row>
    <row r="122" spans="8:10">
      <c r="H122" s="3"/>
      <c r="I122" s="3"/>
      <c r="J122" s="3"/>
    </row>
    <row r="123" spans="8:10">
      <c r="H123" s="3"/>
      <c r="I123" s="3"/>
      <c r="J123" s="3"/>
    </row>
    <row r="124" spans="8:10">
      <c r="H124" s="3"/>
      <c r="I124" s="3"/>
      <c r="J124" s="3"/>
    </row>
    <row r="125" spans="8:10">
      <c r="H125" s="3"/>
      <c r="I125" s="3"/>
      <c r="J125" s="3"/>
    </row>
    <row r="126" spans="8:10">
      <c r="H126" s="3"/>
      <c r="I126" s="3"/>
      <c r="J126" s="3"/>
    </row>
    <row r="127" spans="8:10">
      <c r="H127" s="3"/>
      <c r="I127" s="3"/>
      <c r="J127" s="3"/>
    </row>
    <row r="128" spans="8:10">
      <c r="H128" s="3"/>
      <c r="I128" s="3"/>
      <c r="J128" s="3"/>
    </row>
    <row r="129" spans="8:10">
      <c r="H129" s="3"/>
      <c r="I129" s="3"/>
      <c r="J129" s="3"/>
    </row>
    <row r="130" spans="8:10">
      <c r="H130" s="3"/>
      <c r="I130" s="3"/>
      <c r="J130" s="3"/>
    </row>
    <row r="131" spans="8:10">
      <c r="H131" s="3"/>
      <c r="I131" s="3"/>
      <c r="J131" s="3"/>
    </row>
    <row r="132" spans="8:10">
      <c r="H132" s="3"/>
      <c r="I132" s="3"/>
      <c r="J132" s="3"/>
    </row>
    <row r="133" spans="8:10">
      <c r="H133" s="3"/>
      <c r="I133" s="3"/>
      <c r="J133" s="3"/>
    </row>
    <row r="134" spans="8:10">
      <c r="H134" s="3"/>
      <c r="I134" s="3"/>
      <c r="J134" s="3"/>
    </row>
    <row r="135" spans="8:10">
      <c r="H135" s="3"/>
      <c r="I135" s="3"/>
      <c r="J135" s="3"/>
    </row>
    <row r="136" spans="8:10">
      <c r="H136" s="3"/>
      <c r="I136" s="3"/>
      <c r="J136" s="3"/>
    </row>
    <row r="137" spans="8:10">
      <c r="H137" s="3"/>
      <c r="I137" s="3"/>
      <c r="J137" s="3"/>
    </row>
    <row r="138" spans="8:10">
      <c r="H138" s="3"/>
      <c r="I138" s="3"/>
      <c r="J138" s="3"/>
    </row>
    <row r="139" spans="8:10">
      <c r="H139" s="3"/>
      <c r="I139" s="3"/>
      <c r="J139" s="3"/>
    </row>
    <row r="140" spans="8:10">
      <c r="H140" s="3"/>
      <c r="I140" s="3"/>
      <c r="J140" s="3"/>
    </row>
    <row r="141" spans="8:10">
      <c r="H141" s="3"/>
      <c r="I141" s="3"/>
      <c r="J141" s="3"/>
    </row>
    <row r="142" spans="8:10">
      <c r="H142" s="3"/>
      <c r="I142" s="3"/>
      <c r="J142" s="3"/>
    </row>
    <row r="143" spans="8:10">
      <c r="H143" s="3"/>
      <c r="I143" s="3"/>
      <c r="J143" s="3"/>
    </row>
    <row r="144" spans="8:10">
      <c r="H144" s="3"/>
      <c r="I144" s="3"/>
      <c r="J144" s="3"/>
    </row>
    <row r="145" spans="8:10">
      <c r="H145" s="3"/>
      <c r="I145" s="3"/>
      <c r="J145" s="3"/>
    </row>
    <row r="146" spans="8:10">
      <c r="H146" s="3"/>
      <c r="I146" s="3"/>
      <c r="J146" s="3"/>
    </row>
    <row r="147" spans="8:10">
      <c r="H147" s="3"/>
      <c r="I147" s="3"/>
      <c r="J147" s="3"/>
    </row>
    <row r="148" spans="8:10">
      <c r="H148" s="3"/>
      <c r="I148" s="3"/>
      <c r="J148" s="3"/>
    </row>
    <row r="149" spans="8:10">
      <c r="H149" s="3"/>
      <c r="I149" s="3"/>
      <c r="J149" s="3"/>
    </row>
    <row r="150" spans="8:10">
      <c r="H150" s="3"/>
      <c r="I150" s="3"/>
      <c r="J150" s="3"/>
    </row>
    <row r="151" spans="8:10">
      <c r="H151" s="3"/>
      <c r="I151" s="3"/>
      <c r="J151" s="3"/>
    </row>
    <row r="152" spans="8:10">
      <c r="H152" s="3"/>
      <c r="I152" s="3"/>
      <c r="J152" s="3"/>
    </row>
    <row r="153" spans="8:10">
      <c r="H153" s="3"/>
      <c r="I153" s="3"/>
      <c r="J153" s="3"/>
    </row>
    <row r="154" spans="8:10">
      <c r="H154" s="3"/>
      <c r="I154" s="3"/>
      <c r="J154" s="3"/>
    </row>
    <row r="155" spans="8:10">
      <c r="H155" s="3"/>
      <c r="I155" s="3"/>
      <c r="J155" s="3"/>
    </row>
    <row r="156" spans="8:10">
      <c r="H156" s="3"/>
      <c r="I156" s="3"/>
      <c r="J156" s="3"/>
    </row>
    <row r="157" spans="8:10">
      <c r="H157" s="3"/>
      <c r="I157" s="3"/>
      <c r="J157" s="3"/>
    </row>
    <row r="158" spans="8:10">
      <c r="H158" s="3"/>
      <c r="I158" s="3"/>
      <c r="J158" s="3"/>
    </row>
    <row r="159" spans="8:10">
      <c r="H159" s="3"/>
      <c r="I159" s="3"/>
      <c r="J159" s="3"/>
    </row>
    <row r="160" spans="8:10">
      <c r="H160" s="3"/>
      <c r="I160" s="3"/>
      <c r="J160" s="3"/>
    </row>
    <row r="161" spans="8:10">
      <c r="H161" s="3"/>
      <c r="I161" s="3"/>
      <c r="J161" s="3"/>
    </row>
    <row r="162" spans="8:10">
      <c r="H162" s="3"/>
      <c r="I162" s="3"/>
      <c r="J162" s="3"/>
    </row>
    <row r="163" spans="8:10">
      <c r="H163" s="3"/>
      <c r="I163" s="3"/>
      <c r="J163" s="3"/>
    </row>
    <row r="164" spans="8:10">
      <c r="H164" s="3"/>
      <c r="I164" s="3"/>
      <c r="J164" s="3"/>
    </row>
    <row r="165" spans="8:10">
      <c r="H165" s="3"/>
      <c r="I165" s="3"/>
      <c r="J165" s="3"/>
    </row>
    <row r="166" spans="8:10">
      <c r="H166" s="3"/>
      <c r="I166" s="3"/>
      <c r="J166" s="3"/>
    </row>
    <row r="167" spans="8:10">
      <c r="H167" s="3"/>
      <c r="I167" s="3"/>
      <c r="J167" s="3"/>
    </row>
    <row r="168" spans="8:10">
      <c r="H168" s="3"/>
      <c r="I168" s="3"/>
      <c r="J168" s="3"/>
    </row>
    <row r="169" spans="8:10">
      <c r="H169" s="3"/>
      <c r="I169" s="3"/>
      <c r="J169" s="3"/>
    </row>
    <row r="170" spans="8:10">
      <c r="H170" s="3"/>
      <c r="I170" s="3"/>
      <c r="J170" s="3"/>
    </row>
  </sheetData>
  <customSheetViews>
    <customSheetView guid="{FE90395B-AC8C-46FB-A42A-6AE354E77598}" showPageBreaks="1" fitToPage="1" printArea="1" topLeftCell="A2">
      <selection activeCell="A2" sqref="A2:K71"/>
      <pageMargins left="0.55118110236220474" right="0.55118110236220474" top="0.59055118110236227" bottom="0.59055118110236227" header="0.51181102362204722" footer="0.51181102362204722"/>
      <printOptions horizontalCentered="1"/>
      <pageSetup paperSize="9" scale="86" orientation="portrait" r:id="rId1"/>
      <headerFooter alignWithMargins="0">
        <oddFooter>&amp;A</oddFooter>
      </headerFooter>
    </customSheetView>
  </customSheetViews>
  <mergeCells count="4">
    <mergeCell ref="B1:J1"/>
    <mergeCell ref="B2:J2"/>
    <mergeCell ref="B3:C3"/>
    <mergeCell ref="I3:J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2"/>
  <headerFooter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4BFC-4920-4285-97F5-889AC2DCAE30}">
  <sheetPr>
    <pageSetUpPr fitToPage="1"/>
  </sheetPr>
  <dimension ref="A1:L66"/>
  <sheetViews>
    <sheetView workbookViewId="0">
      <selection activeCell="O10" sqref="O10"/>
    </sheetView>
  </sheetViews>
  <sheetFormatPr defaultRowHeight="13.2"/>
  <cols>
    <col min="11" max="11" width="9.109375" style="123"/>
  </cols>
  <sheetData>
    <row r="1" spans="1:12" ht="15.6">
      <c r="A1" s="118"/>
      <c r="B1" s="118"/>
      <c r="C1" s="118"/>
      <c r="D1" s="118"/>
      <c r="E1" s="118"/>
      <c r="F1" s="118"/>
      <c r="G1" s="118"/>
      <c r="H1" s="118"/>
      <c r="I1" s="118"/>
      <c r="J1" s="27"/>
    </row>
    <row r="2" spans="1:12" ht="13.8">
      <c r="A2" s="119" t="s">
        <v>148</v>
      </c>
      <c r="B2" s="119"/>
      <c r="C2" s="119"/>
      <c r="D2" s="119"/>
      <c r="E2" s="119"/>
      <c r="F2" s="119"/>
      <c r="G2" s="119"/>
      <c r="H2" s="119"/>
      <c r="I2" s="119"/>
      <c r="J2" s="120"/>
    </row>
    <row r="3" spans="1:12">
      <c r="A3" s="93"/>
      <c r="B3" s="93"/>
      <c r="G3" s="93"/>
      <c r="H3" s="93"/>
      <c r="I3" s="93"/>
      <c r="J3" s="27"/>
    </row>
    <row r="4" spans="1:12">
      <c r="G4" s="28"/>
      <c r="H4" s="28" t="s">
        <v>41</v>
      </c>
      <c r="I4" s="28"/>
      <c r="J4" s="121" t="s">
        <v>129</v>
      </c>
      <c r="K4" s="124" t="s">
        <v>149</v>
      </c>
      <c r="L4" s="93" t="s">
        <v>129</v>
      </c>
    </row>
    <row r="5" spans="1:12">
      <c r="H5" s="93" t="s">
        <v>42</v>
      </c>
      <c r="J5" s="121" t="s">
        <v>130</v>
      </c>
      <c r="K5" s="124" t="s">
        <v>130</v>
      </c>
      <c r="L5" s="93" t="s">
        <v>130</v>
      </c>
    </row>
    <row r="6" spans="1:12">
      <c r="H6" s="93" t="s">
        <v>144</v>
      </c>
      <c r="J6" s="29" t="s">
        <v>144</v>
      </c>
      <c r="K6" s="124" t="s">
        <v>147</v>
      </c>
      <c r="L6" s="93" t="s">
        <v>152</v>
      </c>
    </row>
    <row r="7" spans="1:12">
      <c r="A7" s="2" t="s">
        <v>44</v>
      </c>
      <c r="H7" s="93" t="s">
        <v>43</v>
      </c>
      <c r="J7" s="121" t="s">
        <v>43</v>
      </c>
      <c r="L7" s="93" t="s">
        <v>43</v>
      </c>
    </row>
    <row r="8" spans="1:12">
      <c r="A8" s="35"/>
      <c r="B8" s="35" t="s">
        <v>9</v>
      </c>
      <c r="C8" s="35"/>
      <c r="D8" s="35"/>
      <c r="E8" s="35"/>
      <c r="F8" s="35"/>
      <c r="G8" s="3"/>
      <c r="H8" s="3">
        <v>16000</v>
      </c>
      <c r="I8" s="3"/>
      <c r="J8" s="27">
        <v>16000</v>
      </c>
      <c r="K8" s="123">
        <v>16000</v>
      </c>
      <c r="L8" s="27">
        <v>16000</v>
      </c>
    </row>
    <row r="9" spans="1:12">
      <c r="A9" s="35"/>
      <c r="B9" s="58" t="s">
        <v>139</v>
      </c>
      <c r="C9" s="35"/>
      <c r="D9" s="35"/>
      <c r="E9" s="35"/>
      <c r="F9" s="35"/>
      <c r="G9" s="3"/>
      <c r="H9" s="3">
        <v>1539.07</v>
      </c>
      <c r="I9" s="3"/>
      <c r="J9" s="27">
        <v>5000</v>
      </c>
      <c r="K9" s="123">
        <v>0</v>
      </c>
      <c r="L9" s="27">
        <v>0</v>
      </c>
    </row>
    <row r="10" spans="1:12">
      <c r="A10" s="35"/>
      <c r="B10" s="35" t="s">
        <v>45</v>
      </c>
      <c r="C10" s="35"/>
      <c r="D10" s="35"/>
      <c r="E10" s="35"/>
      <c r="F10" s="35"/>
      <c r="G10" s="3"/>
      <c r="H10" s="3">
        <v>0</v>
      </c>
      <c r="I10" s="3"/>
      <c r="J10" s="27">
        <v>0</v>
      </c>
      <c r="K10" s="123">
        <v>0</v>
      </c>
      <c r="L10" s="27">
        <v>0</v>
      </c>
    </row>
    <row r="11" spans="1:12">
      <c r="A11" s="35"/>
      <c r="B11" s="58" t="s">
        <v>20</v>
      </c>
      <c r="C11" s="35"/>
      <c r="D11" s="35"/>
      <c r="E11" s="35"/>
      <c r="F11" s="35"/>
      <c r="G11" s="3"/>
      <c r="H11" s="3">
        <v>0.21</v>
      </c>
      <c r="I11" s="3"/>
      <c r="J11" s="27">
        <v>0</v>
      </c>
      <c r="K11" s="123">
        <v>0</v>
      </c>
      <c r="L11" s="27">
        <v>0</v>
      </c>
    </row>
    <row r="12" spans="1:12">
      <c r="A12" s="35"/>
      <c r="B12" s="58" t="s">
        <v>136</v>
      </c>
      <c r="C12" s="35"/>
      <c r="D12" s="35"/>
      <c r="E12" s="35"/>
      <c r="F12" s="35"/>
      <c r="G12" s="3"/>
      <c r="H12" s="3">
        <v>0</v>
      </c>
      <c r="I12" s="3"/>
      <c r="J12" s="27">
        <v>0</v>
      </c>
      <c r="K12" s="123">
        <v>0</v>
      </c>
      <c r="L12" s="27">
        <v>0</v>
      </c>
    </row>
    <row r="13" spans="1:12">
      <c r="A13" s="35"/>
      <c r="B13" s="35" t="s">
        <v>46</v>
      </c>
      <c r="C13" s="35"/>
      <c r="D13" s="35"/>
      <c r="E13" s="35"/>
      <c r="F13" s="35"/>
      <c r="G13" s="3"/>
      <c r="H13" s="3">
        <v>1297.33</v>
      </c>
      <c r="I13" s="3"/>
      <c r="J13" s="27">
        <v>2500</v>
      </c>
      <c r="K13" s="123">
        <v>1000</v>
      </c>
      <c r="L13" s="27">
        <v>1000</v>
      </c>
    </row>
    <row r="14" spans="1:12">
      <c r="A14" s="35"/>
      <c r="B14" s="35" t="s">
        <v>14</v>
      </c>
      <c r="C14" s="35"/>
      <c r="D14" s="35"/>
      <c r="E14" s="35"/>
      <c r="F14" s="35"/>
      <c r="G14" s="3"/>
      <c r="H14" s="3">
        <v>122.89</v>
      </c>
      <c r="I14" s="3"/>
      <c r="J14" s="27">
        <v>0</v>
      </c>
      <c r="K14" s="123">
        <v>0</v>
      </c>
      <c r="L14" s="27">
        <v>0</v>
      </c>
    </row>
    <row r="15" spans="1:12">
      <c r="A15" s="35"/>
      <c r="B15" s="25" t="s">
        <v>47</v>
      </c>
      <c r="C15" s="35"/>
      <c r="D15" s="35"/>
      <c r="E15" s="35"/>
      <c r="F15" s="35"/>
      <c r="G15" s="9"/>
      <c r="H15" s="9">
        <v>18959.5</v>
      </c>
      <c r="I15" s="9"/>
      <c r="J15" s="122">
        <v>23500</v>
      </c>
      <c r="K15" s="124">
        <v>17000</v>
      </c>
      <c r="L15" s="104">
        <f>SUM(L8:L14)</f>
        <v>17000</v>
      </c>
    </row>
    <row r="16" spans="1:12">
      <c r="A16" s="35"/>
      <c r="B16" s="25"/>
      <c r="C16" s="35"/>
      <c r="D16" s="35"/>
      <c r="E16" s="35"/>
      <c r="F16" s="35"/>
      <c r="G16" s="9"/>
      <c r="H16" s="9"/>
      <c r="I16" s="9"/>
      <c r="J16" s="27"/>
      <c r="L16" s="27"/>
    </row>
    <row r="17" spans="1:12">
      <c r="A17" s="25" t="s">
        <v>48</v>
      </c>
      <c r="B17" s="35"/>
      <c r="C17" s="35"/>
      <c r="D17" s="35"/>
      <c r="E17" s="35"/>
      <c r="F17" s="35"/>
      <c r="G17" s="3"/>
      <c r="H17" s="3"/>
      <c r="I17" s="3"/>
      <c r="J17" s="27"/>
      <c r="L17" s="27"/>
    </row>
    <row r="18" spans="1:12">
      <c r="A18" s="35"/>
      <c r="B18" s="25" t="s">
        <v>22</v>
      </c>
      <c r="C18" s="35"/>
      <c r="D18" s="35"/>
      <c r="E18" s="35"/>
      <c r="F18" s="35"/>
      <c r="G18" s="3"/>
      <c r="H18" s="3"/>
      <c r="I18" s="3"/>
      <c r="J18" s="27"/>
      <c r="L18" s="27"/>
    </row>
    <row r="19" spans="1:12">
      <c r="A19" s="35"/>
      <c r="B19" s="35"/>
      <c r="C19" s="35" t="s">
        <v>26</v>
      </c>
      <c r="D19" s="35"/>
      <c r="E19" s="35"/>
      <c r="F19" s="35"/>
      <c r="G19" s="3"/>
      <c r="H19" s="3">
        <v>2960</v>
      </c>
      <c r="I19" s="3"/>
      <c r="J19" s="27">
        <v>2600</v>
      </c>
      <c r="K19" s="123">
        <v>3000</v>
      </c>
      <c r="L19" s="27">
        <v>3000</v>
      </c>
    </row>
    <row r="20" spans="1:12">
      <c r="A20" s="35"/>
      <c r="B20" s="35"/>
      <c r="C20" s="35" t="s">
        <v>133</v>
      </c>
      <c r="D20" s="35"/>
      <c r="E20" s="35"/>
      <c r="F20" s="35"/>
      <c r="G20" s="3"/>
      <c r="H20" s="3">
        <v>0</v>
      </c>
      <c r="I20" s="3"/>
      <c r="J20" s="27">
        <v>200</v>
      </c>
      <c r="K20" s="123">
        <v>200</v>
      </c>
      <c r="L20" s="27">
        <v>200</v>
      </c>
    </row>
    <row r="21" spans="1:12">
      <c r="A21" s="35"/>
      <c r="B21" s="35"/>
      <c r="C21" s="58" t="s">
        <v>14</v>
      </c>
      <c r="D21" s="35"/>
      <c r="E21" s="35"/>
      <c r="F21" s="35"/>
      <c r="H21">
        <v>0</v>
      </c>
      <c r="J21" s="27">
        <v>0</v>
      </c>
      <c r="L21" s="27"/>
    </row>
    <row r="22" spans="1:12">
      <c r="A22" s="35"/>
      <c r="B22" s="35"/>
      <c r="C22" s="35"/>
      <c r="D22" s="35"/>
      <c r="E22" s="35"/>
      <c r="F22" s="35"/>
      <c r="G22" s="3"/>
      <c r="H22" s="9">
        <v>2960</v>
      </c>
      <c r="I22" s="3"/>
      <c r="J22" s="122">
        <v>2800</v>
      </c>
      <c r="K22" s="123">
        <v>3200</v>
      </c>
      <c r="L22" s="104">
        <f>SUM(L19:L21)</f>
        <v>3200</v>
      </c>
    </row>
    <row r="23" spans="1:12">
      <c r="A23" s="35"/>
      <c r="B23" s="25" t="s">
        <v>127</v>
      </c>
      <c r="C23" s="35"/>
      <c r="D23" s="35"/>
      <c r="E23" s="35"/>
      <c r="F23" s="35"/>
      <c r="G23" s="3"/>
      <c r="H23" s="3">
        <v>0</v>
      </c>
      <c r="I23" s="3"/>
      <c r="J23" s="27"/>
      <c r="L23" s="27"/>
    </row>
    <row r="24" spans="1:12">
      <c r="A24" s="35"/>
      <c r="B24" s="35"/>
      <c r="C24" s="58" t="s">
        <v>125</v>
      </c>
      <c r="D24" s="35"/>
      <c r="E24" s="35"/>
      <c r="F24" s="35"/>
      <c r="G24" s="3"/>
      <c r="H24" s="3">
        <v>911.83</v>
      </c>
      <c r="I24" s="3"/>
      <c r="J24" s="27">
        <v>3200</v>
      </c>
      <c r="K24" s="123">
        <v>750</v>
      </c>
      <c r="L24" s="27"/>
    </row>
    <row r="25" spans="1:12">
      <c r="A25" s="35"/>
      <c r="B25" s="35"/>
      <c r="C25" s="58" t="s">
        <v>145</v>
      </c>
      <c r="D25" s="35"/>
      <c r="E25" s="35"/>
      <c r="F25" s="35"/>
      <c r="G25" s="3"/>
      <c r="H25" s="3">
        <v>328.81</v>
      </c>
      <c r="I25" s="3"/>
      <c r="J25" s="27">
        <v>600</v>
      </c>
      <c r="K25" s="123">
        <v>200</v>
      </c>
      <c r="L25" s="126">
        <v>850</v>
      </c>
    </row>
    <row r="26" spans="1:12">
      <c r="A26" s="35"/>
      <c r="B26" s="35"/>
      <c r="C26" s="58" t="s">
        <v>142</v>
      </c>
      <c r="D26" s="35"/>
      <c r="E26" s="35"/>
      <c r="F26" s="35"/>
      <c r="G26" s="3"/>
      <c r="H26" s="3">
        <v>1922.67</v>
      </c>
      <c r="I26" s="3"/>
      <c r="J26" s="27">
        <v>6120</v>
      </c>
      <c r="K26" s="123">
        <v>400</v>
      </c>
      <c r="L26" s="126">
        <v>350</v>
      </c>
    </row>
    <row r="27" spans="1:12">
      <c r="A27" s="35"/>
      <c r="B27" s="35"/>
      <c r="C27" s="35" t="s">
        <v>27</v>
      </c>
      <c r="D27" s="35"/>
      <c r="E27" s="35"/>
      <c r="F27" s="35"/>
      <c r="G27" s="3"/>
      <c r="H27" s="9">
        <v>1266.96</v>
      </c>
      <c r="I27" s="3"/>
      <c r="J27" s="122">
        <v>1626</v>
      </c>
      <c r="K27" s="123">
        <v>1266.96</v>
      </c>
      <c r="L27" s="27">
        <v>400</v>
      </c>
    </row>
    <row r="28" spans="1:12">
      <c r="A28" s="35"/>
      <c r="B28" s="25"/>
      <c r="C28" s="35"/>
      <c r="E28" s="41"/>
      <c r="F28" s="35"/>
      <c r="G28" s="3"/>
      <c r="H28" s="3">
        <v>4430.2700000000004</v>
      </c>
      <c r="I28" s="3"/>
      <c r="J28" s="27">
        <v>11546</v>
      </c>
      <c r="K28" s="123">
        <v>2616.96</v>
      </c>
      <c r="L28" s="27">
        <v>1266.96</v>
      </c>
    </row>
    <row r="29" spans="1:12">
      <c r="A29" s="35"/>
      <c r="B29" s="35" t="s">
        <v>49</v>
      </c>
      <c r="D29" s="42"/>
      <c r="E29" s="44" t="s">
        <v>50</v>
      </c>
      <c r="F29" s="35"/>
      <c r="G29" s="3"/>
      <c r="H29" s="3"/>
      <c r="I29" s="3"/>
      <c r="J29" s="27"/>
      <c r="L29" s="104">
        <f>SUM(L25:L28)</f>
        <v>2866.96</v>
      </c>
    </row>
    <row r="30" spans="1:12">
      <c r="A30" s="35"/>
      <c r="B30" s="35"/>
      <c r="C30" s="58"/>
      <c r="D30" s="35" t="s">
        <v>51</v>
      </c>
      <c r="E30" s="38" t="s">
        <v>150</v>
      </c>
      <c r="F30" s="35"/>
      <c r="G30" s="4"/>
      <c r="H30" s="59"/>
      <c r="I30" s="4"/>
      <c r="J30" s="27"/>
      <c r="L30" s="27"/>
    </row>
    <row r="31" spans="1:12">
      <c r="A31" s="35"/>
      <c r="B31" s="35"/>
      <c r="C31" s="35" t="s">
        <v>52</v>
      </c>
      <c r="D31" s="35"/>
      <c r="E31" s="35"/>
      <c r="F31" s="35"/>
      <c r="G31" s="4"/>
      <c r="H31" s="59">
        <v>20.99</v>
      </c>
      <c r="I31" s="4"/>
      <c r="J31" s="27">
        <v>50</v>
      </c>
      <c r="K31" s="123">
        <v>50</v>
      </c>
      <c r="L31" s="27">
        <v>50</v>
      </c>
    </row>
    <row r="32" spans="1:12">
      <c r="A32" s="35"/>
      <c r="B32" s="35"/>
      <c r="C32" s="35" t="s">
        <v>146</v>
      </c>
      <c r="D32" s="35"/>
      <c r="E32" s="35"/>
      <c r="F32" s="35"/>
      <c r="G32" s="59"/>
      <c r="H32" s="9">
        <v>0</v>
      </c>
      <c r="I32" s="59"/>
      <c r="J32" s="122">
        <v>350</v>
      </c>
      <c r="K32" s="123">
        <v>350</v>
      </c>
      <c r="L32" s="27">
        <v>350</v>
      </c>
    </row>
    <row r="33" spans="1:12">
      <c r="A33" s="35"/>
      <c r="B33" s="35"/>
      <c r="C33" s="35"/>
      <c r="D33" s="35"/>
      <c r="E33" s="35"/>
      <c r="F33" s="35"/>
      <c r="G33" s="59"/>
      <c r="H33" s="59">
        <v>20.99</v>
      </c>
      <c r="I33" s="59"/>
      <c r="J33" s="27">
        <v>400</v>
      </c>
      <c r="K33" s="123">
        <v>400</v>
      </c>
      <c r="L33" s="104">
        <f>SUM(L31:L32)</f>
        <v>400</v>
      </c>
    </row>
    <row r="34" spans="1:12">
      <c r="A34" s="35"/>
      <c r="B34" s="25"/>
      <c r="C34" s="25"/>
      <c r="D34" s="35"/>
      <c r="E34" s="35"/>
      <c r="F34" s="35"/>
      <c r="G34" s="3"/>
      <c r="H34" s="3"/>
      <c r="I34" s="3"/>
      <c r="J34" s="27"/>
      <c r="L34" s="27"/>
    </row>
    <row r="35" spans="1:12">
      <c r="A35" s="35"/>
      <c r="B35" s="35" t="s">
        <v>24</v>
      </c>
      <c r="C35" s="35"/>
      <c r="D35" s="35"/>
      <c r="E35" s="35"/>
      <c r="F35" s="35"/>
      <c r="G35" s="3"/>
      <c r="H35" s="3"/>
      <c r="I35" s="3"/>
      <c r="J35" s="27"/>
      <c r="L35" s="27"/>
    </row>
    <row r="36" spans="1:12">
      <c r="A36" s="35"/>
      <c r="B36" s="35"/>
      <c r="C36" s="35" t="s">
        <v>29</v>
      </c>
      <c r="D36" s="35"/>
      <c r="E36" s="35"/>
      <c r="F36" s="35"/>
      <c r="G36" s="3"/>
      <c r="H36" s="3">
        <v>4031.2</v>
      </c>
      <c r="I36" s="3"/>
      <c r="J36" s="27">
        <v>4500</v>
      </c>
      <c r="K36" s="123">
        <v>4905</v>
      </c>
      <c r="L36" s="27">
        <v>4905</v>
      </c>
    </row>
    <row r="37" spans="1:12">
      <c r="A37" s="35"/>
      <c r="B37" s="35"/>
      <c r="C37" s="58" t="s">
        <v>30</v>
      </c>
      <c r="D37" s="35"/>
      <c r="E37" s="35"/>
      <c r="F37" s="35"/>
      <c r="G37" s="3"/>
      <c r="H37" s="3">
        <v>312</v>
      </c>
      <c r="I37" s="3"/>
      <c r="J37" s="27">
        <v>300</v>
      </c>
      <c r="K37" s="123">
        <v>300</v>
      </c>
      <c r="L37" s="27">
        <v>300</v>
      </c>
    </row>
    <row r="38" spans="1:12">
      <c r="A38" s="35"/>
      <c r="B38" s="35"/>
      <c r="C38" s="58" t="s">
        <v>53</v>
      </c>
      <c r="D38" s="35"/>
      <c r="E38" s="35"/>
      <c r="F38" s="35"/>
      <c r="G38" s="3"/>
      <c r="H38" s="3">
        <v>0</v>
      </c>
      <c r="I38" s="3"/>
      <c r="J38" s="27">
        <v>200</v>
      </c>
      <c r="K38" s="123">
        <v>200</v>
      </c>
      <c r="L38" s="27">
        <v>200</v>
      </c>
    </row>
    <row r="39" spans="1:12">
      <c r="A39" s="35"/>
      <c r="B39" s="35"/>
      <c r="C39" s="35" t="s">
        <v>87</v>
      </c>
      <c r="D39" s="35"/>
      <c r="E39" s="35"/>
      <c r="F39" s="35"/>
      <c r="G39" s="3"/>
      <c r="H39" s="3">
        <v>260</v>
      </c>
      <c r="I39" s="3"/>
      <c r="J39" s="27">
        <v>200</v>
      </c>
      <c r="K39" s="123">
        <v>250</v>
      </c>
      <c r="L39" s="27">
        <v>350</v>
      </c>
    </row>
    <row r="40" spans="1:12">
      <c r="A40" s="35"/>
      <c r="B40" s="35"/>
      <c r="C40" s="35" t="s">
        <v>11</v>
      </c>
      <c r="D40" s="35"/>
      <c r="E40" s="35"/>
      <c r="F40" s="35"/>
      <c r="G40" s="3"/>
      <c r="H40" s="3">
        <v>1478.53</v>
      </c>
      <c r="I40" s="3"/>
      <c r="J40" s="27">
        <v>850</v>
      </c>
      <c r="K40" s="123">
        <v>1500</v>
      </c>
      <c r="L40" s="27">
        <v>1800</v>
      </c>
    </row>
    <row r="41" spans="1:12">
      <c r="A41" s="35"/>
      <c r="B41" s="35"/>
      <c r="C41" s="35" t="s">
        <v>54</v>
      </c>
      <c r="D41" s="35"/>
      <c r="E41" s="35"/>
      <c r="F41" s="35"/>
      <c r="G41" s="3"/>
      <c r="H41" s="3">
        <v>37.770000000000003</v>
      </c>
      <c r="I41" s="3"/>
      <c r="J41" s="27">
        <v>200</v>
      </c>
      <c r="K41" s="123">
        <v>200</v>
      </c>
      <c r="L41" s="27">
        <v>150</v>
      </c>
    </row>
    <row r="42" spans="1:12">
      <c r="A42" s="35"/>
      <c r="B42" s="35"/>
      <c r="C42" s="35" t="s">
        <v>55</v>
      </c>
      <c r="D42" s="35"/>
      <c r="E42" s="35"/>
      <c r="F42" s="35"/>
      <c r="G42" s="3"/>
      <c r="H42" s="3">
        <v>109.99</v>
      </c>
      <c r="I42" s="3"/>
      <c r="J42" s="27">
        <v>100</v>
      </c>
      <c r="K42" s="123">
        <v>100</v>
      </c>
      <c r="L42" s="27">
        <v>100</v>
      </c>
    </row>
    <row r="43" spans="1:12">
      <c r="A43" s="35"/>
      <c r="B43" s="35"/>
      <c r="C43" s="58" t="s">
        <v>33</v>
      </c>
      <c r="D43" s="58"/>
      <c r="E43" s="58"/>
      <c r="F43" s="35"/>
      <c r="G43" s="3"/>
      <c r="H43" s="3">
        <v>200</v>
      </c>
      <c r="I43" s="3"/>
      <c r="J43" s="27">
        <v>200</v>
      </c>
      <c r="K43" s="123">
        <v>200</v>
      </c>
      <c r="L43" s="27">
        <v>200</v>
      </c>
    </row>
    <row r="44" spans="1:12">
      <c r="A44" s="35"/>
      <c r="B44" s="35"/>
      <c r="C44" s="35" t="s">
        <v>56</v>
      </c>
      <c r="D44" s="35"/>
      <c r="E44" s="35"/>
      <c r="F44" s="35"/>
      <c r="G44" s="3"/>
      <c r="H44" s="3">
        <v>810.52</v>
      </c>
      <c r="I44" s="3"/>
      <c r="J44" s="27">
        <v>600</v>
      </c>
      <c r="K44" s="123">
        <v>200</v>
      </c>
      <c r="L44" s="27">
        <v>250</v>
      </c>
    </row>
    <row r="45" spans="1:12">
      <c r="A45" s="35"/>
      <c r="B45" s="35"/>
      <c r="C45" s="35" t="s">
        <v>88</v>
      </c>
      <c r="D45" s="35"/>
      <c r="E45" s="35"/>
      <c r="F45" s="35"/>
      <c r="G45" s="3"/>
      <c r="H45" s="3">
        <v>38.32</v>
      </c>
      <c r="I45" s="3"/>
      <c r="J45" s="27">
        <v>200</v>
      </c>
      <c r="K45" s="123">
        <v>200</v>
      </c>
      <c r="L45" s="27">
        <v>200</v>
      </c>
    </row>
    <row r="46" spans="1:12">
      <c r="A46" s="35"/>
      <c r="B46" s="35"/>
      <c r="C46" s="35" t="s">
        <v>57</v>
      </c>
      <c r="D46" s="35"/>
      <c r="E46" s="35"/>
      <c r="F46" s="35"/>
      <c r="G46" s="3"/>
      <c r="H46" s="3">
        <v>1006.2</v>
      </c>
      <c r="I46" s="3"/>
      <c r="J46" s="27">
        <v>850</v>
      </c>
      <c r="K46" s="123">
        <v>850</v>
      </c>
      <c r="L46" s="27">
        <v>1000</v>
      </c>
    </row>
    <row r="47" spans="1:12">
      <c r="A47" s="35"/>
      <c r="B47" s="35"/>
      <c r="C47" s="35" t="s">
        <v>36</v>
      </c>
      <c r="D47" s="35"/>
      <c r="E47" s="35"/>
      <c r="F47" s="35"/>
      <c r="G47" s="3"/>
      <c r="H47" s="3">
        <v>55</v>
      </c>
      <c r="I47" s="3"/>
      <c r="J47" s="27">
        <v>300</v>
      </c>
      <c r="K47" s="123">
        <v>300</v>
      </c>
      <c r="L47" s="27">
        <v>300</v>
      </c>
    </row>
    <row r="48" spans="1:12">
      <c r="A48" s="35"/>
      <c r="B48" s="35"/>
      <c r="C48" s="35" t="s">
        <v>37</v>
      </c>
      <c r="D48" s="35"/>
      <c r="E48" s="35"/>
      <c r="F48" s="35"/>
      <c r="G48" s="3"/>
      <c r="H48" s="3">
        <v>228</v>
      </c>
      <c r="I48" s="3"/>
      <c r="J48" s="27">
        <v>300</v>
      </c>
      <c r="K48" s="123">
        <v>300</v>
      </c>
      <c r="L48" s="27">
        <v>450</v>
      </c>
    </row>
    <row r="49" spans="1:12">
      <c r="A49" s="35"/>
      <c r="B49" s="35"/>
      <c r="C49" s="58" t="s">
        <v>38</v>
      </c>
      <c r="D49" s="35"/>
      <c r="E49" s="35"/>
      <c r="F49" s="35"/>
      <c r="G49" s="3"/>
      <c r="H49" s="3">
        <v>345.5</v>
      </c>
      <c r="I49" s="3"/>
      <c r="J49" s="27">
        <v>100</v>
      </c>
      <c r="K49" s="123">
        <v>200</v>
      </c>
      <c r="L49" s="27">
        <v>200</v>
      </c>
    </row>
    <row r="50" spans="1:12">
      <c r="A50" s="35"/>
      <c r="B50" s="35"/>
      <c r="C50" s="58" t="s">
        <v>39</v>
      </c>
      <c r="D50" s="35"/>
      <c r="E50" s="35"/>
      <c r="F50" s="35"/>
      <c r="G50" s="3"/>
      <c r="H50" s="3">
        <v>695.08</v>
      </c>
      <c r="I50" s="3"/>
      <c r="J50" s="27">
        <v>600</v>
      </c>
      <c r="K50" s="123">
        <v>750</v>
      </c>
      <c r="L50" s="27">
        <v>750</v>
      </c>
    </row>
    <row r="51" spans="1:12">
      <c r="A51" s="35"/>
      <c r="B51" s="35"/>
      <c r="C51" s="58" t="s">
        <v>128</v>
      </c>
      <c r="D51" s="35"/>
      <c r="E51" s="35"/>
      <c r="F51" s="35"/>
      <c r="G51" s="3"/>
      <c r="H51" s="3">
        <v>25</v>
      </c>
      <c r="I51" s="3"/>
      <c r="J51" s="27">
        <v>100</v>
      </c>
      <c r="K51" s="123">
        <v>100</v>
      </c>
      <c r="L51" s="27">
        <v>100</v>
      </c>
    </row>
    <row r="52" spans="1:12">
      <c r="A52" s="35"/>
      <c r="B52" s="35"/>
      <c r="C52" s="35" t="s">
        <v>126</v>
      </c>
      <c r="D52" s="35"/>
      <c r="E52" s="35"/>
      <c r="F52" s="35"/>
      <c r="G52" s="3"/>
      <c r="H52" s="3">
        <v>0</v>
      </c>
      <c r="I52" s="3"/>
      <c r="J52" s="27">
        <v>100</v>
      </c>
      <c r="K52" s="123">
        <v>100</v>
      </c>
      <c r="L52" s="27">
        <v>100</v>
      </c>
    </row>
    <row r="53" spans="1:12">
      <c r="A53" s="35"/>
      <c r="B53" s="35"/>
      <c r="C53" s="35" t="s">
        <v>58</v>
      </c>
      <c r="D53" s="35"/>
      <c r="E53" s="35"/>
      <c r="F53" s="35"/>
      <c r="G53" s="3"/>
      <c r="H53" s="9">
        <v>0</v>
      </c>
      <c r="I53" s="3"/>
      <c r="J53" s="122">
        <v>100</v>
      </c>
      <c r="K53" s="123">
        <v>100</v>
      </c>
      <c r="L53" s="27">
        <v>100</v>
      </c>
    </row>
    <row r="54" spans="1:12" s="2" customFormat="1">
      <c r="A54" s="25"/>
      <c r="B54" s="25"/>
      <c r="C54" s="25"/>
      <c r="D54" s="25"/>
      <c r="E54" s="25"/>
      <c r="F54" s="25"/>
      <c r="G54" s="9"/>
      <c r="H54" s="9">
        <v>9633.11</v>
      </c>
      <c r="I54" s="9"/>
      <c r="J54" s="122">
        <v>9800</v>
      </c>
      <c r="K54" s="124">
        <v>10755</v>
      </c>
      <c r="L54" s="104">
        <f>SUM(L36:L53)</f>
        <v>11455</v>
      </c>
    </row>
    <row r="55" spans="1:12">
      <c r="A55" s="35"/>
      <c r="B55" s="35"/>
      <c r="C55" s="25"/>
      <c r="D55" s="35"/>
      <c r="E55" s="35"/>
      <c r="F55" s="35"/>
      <c r="G55" s="3"/>
      <c r="H55" s="3"/>
      <c r="I55" s="3"/>
      <c r="J55" s="27"/>
      <c r="L55" s="27"/>
    </row>
    <row r="56" spans="1:12">
      <c r="A56" s="35"/>
      <c r="B56" s="35"/>
      <c r="C56" s="35" t="s">
        <v>13</v>
      </c>
      <c r="D56" s="35"/>
      <c r="E56" s="35"/>
      <c r="F56" s="35"/>
      <c r="G56" s="3"/>
      <c r="H56" s="3">
        <v>1241.8699999999999</v>
      </c>
      <c r="I56" s="3"/>
      <c r="J56" s="27">
        <v>0</v>
      </c>
      <c r="K56" s="123">
        <v>1000</v>
      </c>
      <c r="L56" s="27">
        <v>1000</v>
      </c>
    </row>
    <row r="57" spans="1:12">
      <c r="A57" s="35"/>
      <c r="B57" s="25"/>
      <c r="C57" s="35"/>
      <c r="D57" s="35"/>
      <c r="E57" s="35"/>
      <c r="F57" s="35"/>
      <c r="G57" s="9"/>
      <c r="H57" s="9"/>
      <c r="I57" s="9"/>
      <c r="J57" s="25"/>
      <c r="L57" s="27"/>
    </row>
    <row r="58" spans="1:12" s="2" customFormat="1">
      <c r="A58" s="25"/>
      <c r="B58" s="25" t="s">
        <v>59</v>
      </c>
      <c r="C58" s="25"/>
      <c r="D58" s="25"/>
      <c r="E58" s="25"/>
      <c r="F58" s="25"/>
      <c r="G58" s="9"/>
      <c r="H58" s="9">
        <v>18286.240000000002</v>
      </c>
      <c r="I58" s="9"/>
      <c r="J58" s="122">
        <v>24546</v>
      </c>
      <c r="K58" s="124">
        <v>17971.96</v>
      </c>
      <c r="L58" s="18" t="e">
        <f>+L56+L54+L33+L29+#REF!+L22</f>
        <v>#REF!</v>
      </c>
    </row>
    <row r="59" spans="1:12">
      <c r="A59" s="25"/>
      <c r="B59" s="35"/>
      <c r="C59" s="35"/>
      <c r="D59" s="35"/>
      <c r="E59" s="35"/>
      <c r="F59" s="35"/>
      <c r="G59" s="25"/>
      <c r="H59" s="25"/>
      <c r="I59" s="25"/>
      <c r="J59" s="25"/>
      <c r="L59" s="27"/>
    </row>
    <row r="60" spans="1:12">
      <c r="A60" s="35" t="s">
        <v>60</v>
      </c>
      <c r="B60" s="35"/>
      <c r="C60" s="35"/>
      <c r="D60" s="35"/>
      <c r="E60" s="35"/>
      <c r="F60" s="35"/>
      <c r="G60" s="3"/>
      <c r="H60" s="3">
        <v>673.26</v>
      </c>
      <c r="I60" s="3"/>
      <c r="J60" s="27">
        <v>-1046</v>
      </c>
      <c r="K60" s="123">
        <v>-971.96</v>
      </c>
      <c r="L60" s="18" t="e">
        <f>L15-L58</f>
        <v>#REF!</v>
      </c>
    </row>
    <row r="61" spans="1:12">
      <c r="A61" s="35"/>
      <c r="B61" s="35"/>
      <c r="C61" s="25"/>
      <c r="D61" s="35"/>
      <c r="E61" s="35"/>
      <c r="F61" s="43"/>
      <c r="G61" s="3"/>
      <c r="H61" s="103"/>
      <c r="I61" s="3"/>
      <c r="J61" s="105"/>
      <c r="L61" s="27"/>
    </row>
    <row r="62" spans="1:12" s="2" customFormat="1">
      <c r="A62" s="25"/>
      <c r="B62" s="25"/>
      <c r="C62" s="25" t="s">
        <v>62</v>
      </c>
      <c r="D62" s="25"/>
      <c r="E62" s="25"/>
      <c r="F62" s="25"/>
      <c r="G62" s="9"/>
      <c r="H62" s="9" t="s">
        <v>61</v>
      </c>
      <c r="I62" s="9"/>
      <c r="J62" s="122" t="s">
        <v>61</v>
      </c>
      <c r="K62" s="124" t="s">
        <v>61</v>
      </c>
      <c r="L62" s="105" t="s">
        <v>61</v>
      </c>
    </row>
    <row r="63" spans="1:12" s="2" customFormat="1">
      <c r="A63" s="25"/>
      <c r="B63" s="25"/>
      <c r="C63" s="25" t="s">
        <v>63</v>
      </c>
      <c r="D63" s="25"/>
      <c r="E63" s="25"/>
      <c r="F63" s="25"/>
      <c r="G63" s="9"/>
      <c r="H63" s="9">
        <v>9718.89</v>
      </c>
      <c r="I63" s="9"/>
      <c r="J63" s="122">
        <v>9916.85</v>
      </c>
      <c r="K63" s="124">
        <v>12570</v>
      </c>
      <c r="L63" s="27">
        <v>12570</v>
      </c>
    </row>
    <row r="64" spans="1:12" s="2" customFormat="1">
      <c r="A64" s="25"/>
      <c r="B64" s="25"/>
      <c r="C64" s="25" t="s">
        <v>60</v>
      </c>
      <c r="D64" s="25"/>
      <c r="E64" s="25"/>
      <c r="F64" s="25"/>
      <c r="G64" s="9"/>
      <c r="H64" s="9">
        <v>673.26</v>
      </c>
      <c r="I64" s="9"/>
      <c r="J64" s="122">
        <v>2654</v>
      </c>
      <c r="K64" s="124">
        <v>-321.95999999999998</v>
      </c>
      <c r="L64" s="35" t="e">
        <f>L60</f>
        <v>#REF!</v>
      </c>
    </row>
    <row r="65" spans="3:12" s="2" customFormat="1">
      <c r="C65" s="2" t="s">
        <v>64</v>
      </c>
      <c r="H65" s="122">
        <v>10392.15</v>
      </c>
      <c r="J65" s="122">
        <v>12570.85</v>
      </c>
      <c r="K65" s="124">
        <v>12248.04</v>
      </c>
      <c r="L65" s="18" t="e">
        <f>L63+L64</f>
        <v>#REF!</v>
      </c>
    </row>
    <row r="66" spans="3:12">
      <c r="F66" t="s">
        <v>65</v>
      </c>
    </row>
  </sheetData>
  <pageMargins left="0.7" right="0.7" top="0.75" bottom="0.75" header="0.3" footer="0.3"/>
  <pageSetup paperSize="9" scale="8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topLeftCell="A16" workbookViewId="0">
      <selection activeCell="G10" sqref="G10"/>
    </sheetView>
  </sheetViews>
  <sheetFormatPr defaultRowHeight="13.2"/>
  <cols>
    <col min="1" max="1" width="13.88671875" customWidth="1"/>
    <col min="4" max="4" width="9.33203125" bestFit="1" customWidth="1"/>
  </cols>
  <sheetData>
    <row r="1" spans="1:8">
      <c r="C1" t="s">
        <v>123</v>
      </c>
      <c r="H1" t="s">
        <v>131</v>
      </c>
    </row>
    <row r="3" spans="1:8">
      <c r="A3" t="s">
        <v>76</v>
      </c>
      <c r="B3" t="s">
        <v>77</v>
      </c>
      <c r="C3" t="s">
        <v>78</v>
      </c>
      <c r="D3" t="s">
        <v>79</v>
      </c>
      <c r="G3" t="s">
        <v>80</v>
      </c>
    </row>
    <row r="4" spans="1:8">
      <c r="B4" t="s">
        <v>43</v>
      </c>
      <c r="C4" t="s">
        <v>43</v>
      </c>
      <c r="D4" t="s">
        <v>43</v>
      </c>
      <c r="E4" t="s">
        <v>81</v>
      </c>
    </row>
    <row r="8" spans="1:8">
      <c r="A8" t="s">
        <v>82</v>
      </c>
      <c r="D8" s="51"/>
      <c r="E8" s="55"/>
    </row>
    <row r="11" spans="1:8">
      <c r="A11" t="s">
        <v>83</v>
      </c>
      <c r="D11" s="56"/>
      <c r="E11" s="55"/>
      <c r="G11" s="17"/>
    </row>
    <row r="12" spans="1:8">
      <c r="G12" s="17"/>
    </row>
    <row r="14" spans="1:8">
      <c r="A14" t="s">
        <v>84</v>
      </c>
      <c r="D14" s="51"/>
      <c r="E14" s="55"/>
    </row>
    <row r="19" spans="1:7">
      <c r="A19" t="s">
        <v>85</v>
      </c>
      <c r="D19" s="51"/>
      <c r="E19" s="55"/>
      <c r="G19" s="17"/>
    </row>
    <row r="20" spans="1:7">
      <c r="D20" s="51"/>
      <c r="E20" s="55"/>
      <c r="G20" s="17"/>
    </row>
    <row r="21" spans="1:7">
      <c r="A21" t="s">
        <v>86</v>
      </c>
    </row>
  </sheetData>
  <customSheetViews>
    <customSheetView guid="{FE90395B-AC8C-46FB-A42A-6AE354E77598}">
      <selection activeCell="I17" sqref="I17"/>
      <pageMargins left="0.7" right="0.7" top="0.75" bottom="0.75" header="0.3" footer="0.3"/>
      <pageSetup paperSize="9" orientation="landscape" horizontalDpi="4294967295" verticalDpi="4294967295" r:id="rId1"/>
    </customSheetView>
  </customSheetViews>
  <pageMargins left="0.7" right="0.7" top="0.75" bottom="0.75" header="0.3" footer="0.3"/>
  <pageSetup paperSize="9" orientation="landscape" horizontalDpi="4294967295" verticalDpi="4294967295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3"/>
  <sheetViews>
    <sheetView tabSelected="1" workbookViewId="0">
      <selection activeCell="D23" sqref="D23"/>
    </sheetView>
  </sheetViews>
  <sheetFormatPr defaultRowHeight="13.2"/>
  <cols>
    <col min="2" max="2" width="9.109375" customWidth="1"/>
    <col min="3" max="3" width="21.33203125" customWidth="1"/>
    <col min="4" max="4" width="18" customWidth="1"/>
    <col min="5" max="5" width="19.6640625" customWidth="1"/>
  </cols>
  <sheetData>
    <row r="1" spans="2:6" ht="33.6">
      <c r="B1" s="88" t="s">
        <v>216</v>
      </c>
      <c r="C1" s="88"/>
      <c r="D1" s="88"/>
      <c r="E1" s="89"/>
      <c r="F1" s="89"/>
    </row>
    <row r="2" spans="2:6" ht="21">
      <c r="B2" s="78"/>
      <c r="C2" s="78"/>
      <c r="D2" s="78"/>
      <c r="E2" s="78"/>
    </row>
    <row r="3" spans="2:6" ht="15.6">
      <c r="B3" s="79"/>
      <c r="C3" s="80" t="s">
        <v>217</v>
      </c>
      <c r="D3" s="80"/>
      <c r="E3" s="79"/>
      <c r="F3" s="79"/>
    </row>
    <row r="4" spans="2:6" ht="15.6">
      <c r="B4" s="79"/>
      <c r="C4" s="81" t="s">
        <v>97</v>
      </c>
      <c r="D4" s="82">
        <v>18361</v>
      </c>
      <c r="E4" s="79"/>
      <c r="F4" s="79"/>
    </row>
    <row r="5" spans="2:6" ht="15.6">
      <c r="B5" s="79"/>
      <c r="C5" s="81" t="s">
        <v>98</v>
      </c>
      <c r="D5" s="82">
        <f>SUM(D4:D4)</f>
        <v>18361</v>
      </c>
      <c r="E5" s="79"/>
      <c r="F5" s="79"/>
    </row>
    <row r="6" spans="2:6" ht="31.2">
      <c r="B6" s="79"/>
      <c r="C6" s="83" t="s">
        <v>143</v>
      </c>
      <c r="D6" s="82">
        <v>0</v>
      </c>
      <c r="E6" s="79"/>
      <c r="F6" s="79"/>
    </row>
    <row r="7" spans="2:6" ht="15.6">
      <c r="B7" s="79"/>
      <c r="C7" s="81" t="s">
        <v>98</v>
      </c>
      <c r="D7" s="82">
        <f>SUM(D5-D6)</f>
        <v>18361</v>
      </c>
      <c r="E7" s="79"/>
      <c r="F7" s="79"/>
    </row>
    <row r="8" spans="2:6" ht="25.8">
      <c r="B8" s="78"/>
      <c r="C8" s="84"/>
      <c r="D8" s="84"/>
      <c r="E8" s="78"/>
    </row>
    <row r="9" spans="2:6" ht="21">
      <c r="C9" s="78" t="s">
        <v>99</v>
      </c>
      <c r="D9" s="78"/>
      <c r="E9" s="78"/>
    </row>
    <row r="10" spans="2:6" ht="21">
      <c r="B10" s="78"/>
      <c r="C10" s="93" t="s">
        <v>100</v>
      </c>
      <c r="D10" s="2" t="s">
        <v>67</v>
      </c>
      <c r="E10" s="93" t="s">
        <v>101</v>
      </c>
      <c r="F10" s="85" t="s">
        <v>8</v>
      </c>
    </row>
    <row r="11" spans="2:6" ht="18">
      <c r="B11" s="86"/>
      <c r="C11" s="62"/>
      <c r="D11" s="95"/>
      <c r="E11" s="62"/>
      <c r="F11" s="130"/>
    </row>
    <row r="12" spans="2:6" ht="21">
      <c r="B12" s="78"/>
      <c r="C12" s="62"/>
      <c r="D12" s="95"/>
      <c r="E12" s="62"/>
      <c r="F12" s="62"/>
    </row>
    <row r="13" spans="2:6" ht="21">
      <c r="B13" s="78"/>
      <c r="C13" s="62"/>
      <c r="D13" s="95"/>
      <c r="E13" s="62"/>
      <c r="F13" s="62"/>
    </row>
    <row r="14" spans="2:6" ht="18">
      <c r="B14" s="86"/>
      <c r="C14" s="62"/>
      <c r="D14" s="95"/>
      <c r="E14" s="62"/>
      <c r="F14" s="59"/>
    </row>
    <row r="16" spans="2:6" ht="18">
      <c r="B16" s="86"/>
      <c r="D16" s="96"/>
    </row>
    <row r="17" spans="2:6" ht="18">
      <c r="B17" s="86"/>
      <c r="C17" s="19"/>
      <c r="D17" s="32"/>
      <c r="E17" s="19"/>
      <c r="F17" s="87">
        <f>SUM(F11:F14)</f>
        <v>0</v>
      </c>
    </row>
    <row r="18" spans="2:6" ht="18">
      <c r="B18" s="86"/>
    </row>
    <row r="19" spans="2:6" ht="12.75" customHeight="1">
      <c r="C19" s="137" t="s">
        <v>218</v>
      </c>
      <c r="D19" s="138"/>
    </row>
    <row r="20" spans="2:6" ht="15.6">
      <c r="C20" s="81" t="s">
        <v>102</v>
      </c>
      <c r="D20" s="82">
        <v>21624.52</v>
      </c>
    </row>
    <row r="21" spans="2:6" ht="15.6">
      <c r="C21" s="81" t="s">
        <v>103</v>
      </c>
      <c r="D21" s="82">
        <v>0</v>
      </c>
    </row>
    <row r="22" spans="2:6" ht="15.6">
      <c r="C22" s="81" t="s">
        <v>104</v>
      </c>
      <c r="D22" s="125">
        <v>3263.52</v>
      </c>
    </row>
    <row r="23" spans="2:6" ht="15.6">
      <c r="C23" s="81" t="s">
        <v>8</v>
      </c>
      <c r="D23" s="82">
        <f>SUM(D20:D21)-D22</f>
        <v>18361</v>
      </c>
    </row>
    <row r="25" spans="2:6" ht="15.6">
      <c r="C25" s="90" t="s">
        <v>105</v>
      </c>
      <c r="D25" s="27">
        <f>SUM(F17)</f>
        <v>0</v>
      </c>
    </row>
    <row r="26" spans="2:6" ht="14.4">
      <c r="C26" s="91"/>
      <c r="D26" s="92"/>
    </row>
    <row r="27" spans="2:6" ht="15.6">
      <c r="C27" s="90"/>
      <c r="D27" s="27"/>
    </row>
    <row r="28" spans="2:6" ht="15.6">
      <c r="C28" s="90"/>
      <c r="D28" s="27"/>
    </row>
    <row r="30" spans="2:6">
      <c r="C30" t="s">
        <v>112</v>
      </c>
    </row>
    <row r="31" spans="2:6">
      <c r="C31" t="s">
        <v>113</v>
      </c>
    </row>
    <row r="33" spans="3:3">
      <c r="C33" t="s">
        <v>114</v>
      </c>
    </row>
  </sheetData>
  <customSheetViews>
    <customSheetView guid="{FE90395B-AC8C-46FB-A42A-6AE354E77598}">
      <selection activeCell="C16" sqref="C16"/>
      <pageMargins left="0.7" right="0.7" top="0.75" bottom="0.75" header="0.3" footer="0.3"/>
      <pageSetup paperSize="9" orientation="portrait" r:id="rId1"/>
    </customSheetView>
  </customSheetViews>
  <mergeCells count="1">
    <mergeCell ref="C19:D19"/>
  </mergeCell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3" sqref="A3"/>
    </sheetView>
  </sheetViews>
  <sheetFormatPr defaultRowHeight="13.2"/>
  <sheetData>
    <row r="1" spans="1:1">
      <c r="A1" t="s">
        <v>106</v>
      </c>
    </row>
  </sheetData>
  <customSheetViews>
    <customSheetView guid="{FE90395B-AC8C-46FB-A42A-6AE354E77598}">
      <selection activeCell="A3" sqref="A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C9" sqref="C9"/>
    </sheetView>
  </sheetViews>
  <sheetFormatPr defaultRowHeight="13.2"/>
  <sheetData>
    <row r="1" spans="1:1">
      <c r="A1" t="s">
        <v>106</v>
      </c>
    </row>
  </sheetData>
  <customSheetViews>
    <customSheetView guid="{FE90395B-AC8C-46FB-A42A-6AE354E77598}">
      <selection activeCell="C9" sqref="C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Receipts</vt:lpstr>
      <vt:lpstr>Payments</vt:lpstr>
      <vt:lpstr>Deposit</vt:lpstr>
      <vt:lpstr>Summary</vt:lpstr>
      <vt:lpstr>Budget</vt:lpstr>
      <vt:lpstr>Sig Variance</vt:lpstr>
      <vt:lpstr>Bank Reconciliation</vt:lpstr>
      <vt:lpstr>Internal Audit</vt:lpstr>
      <vt:lpstr>External Audit</vt:lpstr>
      <vt:lpstr>VAT Claim</vt:lpstr>
      <vt:lpstr>Sheet1</vt:lpstr>
      <vt:lpstr>Payments!Print_Area</vt:lpstr>
      <vt:lpstr>Receipts!Print_Area</vt:lpstr>
      <vt:lpstr>'Sig Variance'!Print_Area</vt:lpstr>
      <vt:lpstr>Summary!Print_Area</vt:lpstr>
      <vt:lpstr>Payments!Print_Titles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authorized customer</dc:creator>
  <cp:lastModifiedBy>Great Houghton</cp:lastModifiedBy>
  <cp:lastPrinted>2026-07-01T08:51:43Z</cp:lastPrinted>
  <dcterms:created xsi:type="dcterms:W3CDTF">2004-01-27T15:52:12Z</dcterms:created>
  <dcterms:modified xsi:type="dcterms:W3CDTF">2026-07-01T08:51:59Z</dcterms:modified>
</cp:coreProperties>
</file>